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amp\www\intranet\controladores\Reportes\"/>
    </mc:Choice>
  </mc:AlternateContent>
  <bookViews>
    <workbookView xWindow="0" yWindow="0" windowWidth="15330" windowHeight="7680"/>
  </bookViews>
  <sheets>
    <sheet name="Estado Resultados" sheetId="1" r:id="rId1"/>
    <sheet name="Data" sheetId="2" r:id="rId2"/>
  </sheets>
  <calcPr calcId="152511"/>
</workbook>
</file>

<file path=xl/calcChain.xml><?xml version="1.0" encoding="utf-8"?>
<calcChain xmlns="http://schemas.openxmlformats.org/spreadsheetml/2006/main">
  <c r="Z30" i="1" l="1"/>
  <c r="Z10" i="1" s="1"/>
  <c r="Z63" i="1" s="1"/>
  <c r="V30" i="1"/>
  <c r="V10" i="1" s="1"/>
  <c r="V63" i="1" s="1"/>
  <c r="T30" i="1"/>
  <c r="T10" i="1" s="1"/>
  <c r="T63" i="1" s="1"/>
  <c r="R30" i="1"/>
  <c r="R10" i="1" s="1"/>
  <c r="R63" i="1" s="1"/>
  <c r="P30" i="1"/>
  <c r="N30" i="1"/>
  <c r="L30" i="1"/>
  <c r="J30" i="1"/>
  <c r="H30" i="1"/>
  <c r="F30" i="1"/>
  <c r="D30" i="1"/>
  <c r="X63" i="1"/>
  <c r="N63" i="1"/>
  <c r="J63" i="1"/>
  <c r="H63" i="1"/>
  <c r="F63" i="1"/>
  <c r="AC62" i="1"/>
  <c r="AC61" i="1"/>
  <c r="AC60" i="1"/>
  <c r="AC59" i="1"/>
  <c r="AC58" i="1"/>
  <c r="AC57" i="1"/>
  <c r="AC56" i="1"/>
  <c r="AC55" i="1"/>
  <c r="Z55" i="1"/>
  <c r="X55" i="1"/>
  <c r="V55" i="1"/>
  <c r="P55" i="1"/>
  <c r="N55" i="1"/>
  <c r="L55" i="1"/>
  <c r="J55" i="1"/>
  <c r="H55" i="1"/>
  <c r="F55" i="1"/>
  <c r="D55" i="1"/>
  <c r="AC54" i="1"/>
  <c r="T54" i="1"/>
  <c r="R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X10" i="1"/>
  <c r="P10" i="1"/>
  <c r="P63" i="1" s="1"/>
  <c r="N10" i="1"/>
  <c r="L10" i="1"/>
  <c r="L63" i="1" s="1"/>
  <c r="J10" i="1"/>
  <c r="H10" i="1"/>
  <c r="F10" i="1"/>
  <c r="AC9" i="1"/>
  <c r="AC8" i="1"/>
  <c r="AC7" i="1"/>
  <c r="Z7" i="1"/>
  <c r="X7" i="1"/>
  <c r="V7" i="1"/>
  <c r="T7" i="1"/>
  <c r="R7" i="1"/>
  <c r="P7" i="1"/>
  <c r="N7" i="1"/>
  <c r="L7" i="1"/>
  <c r="J7" i="1"/>
  <c r="H7" i="1"/>
  <c r="F7" i="1"/>
  <c r="D7" i="1"/>
  <c r="AC30" i="1" l="1"/>
  <c r="D10" i="1"/>
  <c r="D63" i="1" s="1"/>
  <c r="AC10" i="1"/>
</calcChain>
</file>

<file path=xl/comments1.xml><?xml version="1.0" encoding="utf-8"?>
<comments xmlns="http://schemas.openxmlformats.org/spreadsheetml/2006/main">
  <authors>
    <author>Author</author>
  </authors>
  <commentList>
    <comment ref="D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F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H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J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L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N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P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R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T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V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Z11" authorId="0" shapeId="0">
      <text>
        <r>
          <rPr>
            <sz val="11"/>
            <color rgb="FF000000"/>
            <rFont val="Calibri"/>
          </rPr>
          <t xml:space="preserve">GASOLINA$300.00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TUXTLA$454.55
GASOLINA TUXTLA$555.56
GASOLINA TUXTLA$555.56
GASOLINA TUXTLA$555.56
GASOLINA TUXTLA$555.56
GASOLINA TUXTLA$555.56
GASOLINA TUXTLA$555.56
GASOLINA TUXTLA$555.56
GASOLINA TUXTLA$555.56
GASOLINA TUXTLA$555.56
GASOLINA$60.54
GASOLINA$18.40
GASOLINA$20.21
GASOLINA TUXTLA$555.56
GASOLINA TUXTLA$555.56
GASOLINA TUXTLA$555.56
GASOLINA TUXTLA$555.56
GASOLINA TUXTLA$555.56
GASOLINA TUXTLA$555.56
GASOLINA TUXTLA$555.56
GASOLINA TUXTLA$555.56
GASOLINA TUXTLA$555.56
gasolina para np300$400.00
ACEITE PARA TORNADO$14.55
ACEITE PARA TORNADO$14.55
ACEITE PARA TORNADO$14.55
ACEITE PARA TORNADO$14.55
ACEITE PARA TORNADO$14.55
ACEITE PARA TORNADO$14.55
ACEITE PARA TORNADO$14.55
ACEITE PARA TORNADO$14.55
ACEITE PARA TORNADO$14.55
ACEITE PARA TORNADO$14.55
ACEITE PARA TORNADO$14.55
ACEITE MOTO$85.00
GASOLINA$20.00
ACEITE PARA COMPRESOR$155.38
GASOLINA SAN CRISTOBAL$2,500.00
GASOLINA SAN CRISTOBAL$2,500.00
COMBUSTIBLE$400.00
ACEITE PARA MOTO$77.00
GASOLINA$100.00
GASOLINA$18.65
SE PIDIO UNA LLANTA MICHELIN 185/55/15$55.00
GASOLINA TUXTLA$625.00
GASOLINA TUXTLA$625.00
GASOLINA TUXTLA$625.00
GASOLINA TUXTLA$625.00
GASOLINA TUXTLA$625.00
GASOLINA TUXTLA$625.00
GASOLINA TUXTLA$625.00
GASOLINA TUXTLA$625.00
GASOLINA TUXTLA$555.56
GASOLINA TUXTLA$555.56
GASOLINA TUXTLA$555.56
GASOLINA TUXTLA$555.56
GASOLINA TUXTLA$555.56
GASOLINA TUXTLA$555.56
GASOLINA TUXTLA$555.56
GASOLINA TUXTLA$555.56
GASOLINA TUXTLA$555.56
ANTICONGELANTE$10.00
ANTICONGELANTE$10.00
ANTICONGELANTE$10.00
ANTICONGELANTE$10.00
ANTICONGELANTE$10.00
ANTICONGELANTE$10.00
ANTICONGELANTE$10.00
ANTICONGELANTE$10.00
ANTICONGELANTE$10.00
GASOLINA$50.00
</t>
        </r>
      </text>
    </comment>
    <comment ref="D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F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H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J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L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N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P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R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T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V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Z12" authorId="0" shapeId="0">
      <text>
        <r>
          <rPr>
            <sz val="11"/>
            <color rgb="FF000000"/>
            <rFont val="Calibri"/>
          </rPr>
          <t xml:space="preserve">PIPA DE AGUA LIBRAMIENTO$450.00
PIPA DE AGUA$400.00
GARRAFON AGUA$2.55
GARRAFON AGUA$2.55
GARRAFON AGUA$2.55
GARRAFON AGUA$2.55
GARRAFON AGUA$2.55
GARRAFON AGUA$2.55
GARRAFON AGUA$2.55
GARRAFON AGUA$2.55
GARRAFON AGUA$2.55
GARRAFON AGUA$2.55
GARRAFON AGUA$2.55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GARRAFON DE AGUA PARA OFICINA$2.55
PIPA AGUA$450.00
PIPA DE AGUA LEON 9A.$350.00
GARRAFON AGUA OFICINA$2.55
GARRAFON AGUA OFICINA$2.55
GARRAFON AGUA OFICINA$2.55
GARRAFON AGUA OFICINA$2.55
GARRAFON AGUA OFICINA$2.55
GARRAFON AGUA OFICINA$2.55
GARRAFON AGUA OFICINA$2.55
GARRAFON AGUA OFICINA$2.55
GARRAFON AGUA OFICINA$2.55
GARRAFON AGUA OFICINA$2.55
GARRAFON AGUA OFICINA$2.55
PAGO AGUA LEON 5A.$714.00
PAGO AGUA VILLAFLORES$1,461.00
PAGO AGUA MATRIZ$1,463.00
PAGO DE AGUA$238.00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GARRAFON AGUA PARA OFICINA$2.55
PIPA AGUA LIBRAMIENTO$450.00
</t>
        </r>
      </text>
    </comment>
    <comment ref="J13" authorId="0" shapeId="0">
      <text>
        <r>
          <rPr>
            <sz val="11"/>
            <color rgb="FF000000"/>
            <rFont val="Calibri"/>
          </rPr>
          <t xml:space="preserve">PAGO LUZ PALMERAS$8,513.00
PAGO DE LUZ SAN RAMON$1,234.00
PAGO LUZ LAURELES$10,468.00
PAGO LUZ$9,189.00
PAGO LUZ$16,475.00
</t>
        </r>
      </text>
    </comment>
    <comment ref="L13" authorId="0" shapeId="0">
      <text>
        <r>
          <rPr>
            <sz val="11"/>
            <color rgb="FF000000"/>
            <rFont val="Calibri"/>
          </rPr>
          <t xml:space="preserve">PAGO LUZ PALMERAS$8,513.00
PAGO DE LUZ SAN RAMON$1,234.00
PAGO LUZ LAURELES$10,468.00
PAGO LUZ$9,189.00
PAGO LUZ$16,475.00
</t>
        </r>
      </text>
    </comment>
    <comment ref="R13" authorId="0" shapeId="0">
      <text>
        <r>
          <rPr>
            <sz val="11"/>
            <color rgb="FF000000"/>
            <rFont val="Calibri"/>
          </rPr>
          <t xml:space="preserve">PAGO LUZ PALMERAS$8,513.00
PAGO DE LUZ SAN RAMON$1,234.00
PAGO LUZ LAURELES$10,468.00
PAGO LUZ$9,189.00
PAGO LUZ$16,475.00
</t>
        </r>
      </text>
    </comment>
    <comment ref="T13" authorId="0" shapeId="0">
      <text>
        <r>
          <rPr>
            <sz val="11"/>
            <color rgb="FF000000"/>
            <rFont val="Calibri"/>
          </rPr>
          <t xml:space="preserve">PAGO LUZ PALMERAS$8,513.00
PAGO DE LUZ SAN RAMON$1,234.00
PAGO LUZ LAURELES$10,468.00
PAGO LUZ$9,189.00
PAGO LUZ$16,475.00
</t>
        </r>
      </text>
    </comment>
    <comment ref="Z13" authorId="0" shapeId="0">
      <text>
        <r>
          <rPr>
            <sz val="11"/>
            <color rgb="FF000000"/>
            <rFont val="Calibri"/>
          </rPr>
          <t xml:space="preserve">PAGO LUZ PALMERAS$8,513.00
PAGO DE LUZ SAN RAMON$1,234.00
PAGO LUZ LAURELES$10,468.00
PAGO LUZ$9,189.00
PAGO LUZ$16,475.00
</t>
        </r>
      </text>
    </comment>
    <comment ref="D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F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H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J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L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N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P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R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T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V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Z14" authorId="0" shapeId="0">
      <text>
        <r>
          <rPr>
            <sz val="11"/>
            <color rgb="FF000000"/>
            <rFont val="Calibri"/>
          </rPr>
          <t xml:space="preserve">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ROLLOS TERMICOS 57 X 60 MM$73.28
CINTA CANELA$15.00
RECARGA TONER$400.00
</t>
        </r>
      </text>
    </comment>
    <comment ref="D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F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H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J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L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N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P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R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T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V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Z15" authorId="0" shapeId="0">
      <text>
        <r>
          <rPr>
            <sz val="11"/>
            <color rgb="FF000000"/>
            <rFont val="Calibri"/>
          </rPr>
          <t xml:space="preserve">BOLSAS DE BASURA Y BOLSA POLIETILINO$58.00
TORNILLOS$50.00
ARMELLA$20.00
CABLE$92.34
BROCA$289.77
CABLE$122.96
TABLA ROCA$145.00
BROCHAS$123.00
BROCA, PIJA,  ARANDELA$60.00
CHAPA$45.00
TORNILLOS Y ARANDELAS$61.57
BOLSITA DE CINCHOS$80.00
BROCA 3/16$15.00
HORQUILLA$453.92
AFLOJATODO$96.30
BARRENAS, ROSCA$130.00
TAPON$86.00
TORNILLOS$26.98
TERMINALES$64.65
CABLE$160.00
MANGUERA$488.50
TERMINALES$192.00
TORNILLOS, TUERCAS$15.40
BROCA$156.19
DISCOS CORTE$33.96
SOQUET$120.00
FUSIBLES, TERMINALES$199.00
DISCO CORTE$70.00
CAMARA PARA LLANTA$9.47
CAMARA PARA LLANTA$9.47
CAMARA PARA LLANTA$9.47
CAMARA PARA LLANTA$9.47
CAMARA PARA LLANTA$9.47
CAMARA PARA LLANTA$9.47
CAMARA PARA LLANTA$9.47
CAMARA PARA LLANTA$9.47
CAMARA PARA LLANTA$9.47
CAMARA PARA LLANTA$9.47
CAMARA PARA LLANTA$9.47
COMPRA CABLE, TORNILLERIA$1,500.00
ADAPTADOR$123.86
PIJAS$33.64
ESTOPA$86.81
INTERRUPTOR REDONDO$79.90
1/2 MDE MAYA$50.00
CONTACTO, CINTA DE AISLAR, PLACA, ETC$355.00
PASTILLA 50 CM$185.00
BOLSAS DE CINCHOS$50.00
papel couche ladrillo$30.00
adaptador de mineral$100.00
esponja blanca$7.82
cable auxiliar$16.00
PEGAMENTO KOLA LOKA$38.91
TERMINALES, CABLE, FUSIBLES, CINTAS$1,194.00
DESARMADORES, ARANDELA$299.13
ADAPTADOR CENTY$123.86
CINTA AISLAR$48.00
KOLA LOKA$23.00
MACHETA DE DIRECCION IZQ-DER$136.64
VARILLA FORD EXPLORER$278.68
FOCOS, ESPONJA$98.00
DISCOS DE CORTE$30.00
CINTA AISLAR$19.28
CABLE$100.00
TORNILLOS$247.50
CLAVOS$55.25
AEROSOL$50.00
DISCO DE CORTE$58.68
BIRLOS$85.03
TORNILLOS$32.00
TORNILLOS$10.00
TORNILLOS$25.00
CABLE$90.00
CABLE$90.00
CLAVIJAS$35.00
CINTA AISLAR$15.00
CLAVO$55.25
SHAMPOO PARA POLARIZAR Y KOLA LOKA$70.00
LIJA$23.62
PIJAS$49.50
CINCHOS PLASTICO$66.00
CINCHOS PLASTICO$46.00
BASES O PLACAS PARA TUMBABURRO$150.00
DISCOS DE CORTE$350.00
MACHUELO METRICO$134.69
CABLE$261.00
CABLE$270.00
EXTENSION$4.71
EXTENSION$4.71
EXTENSION$4.71
EXTENSION$4.71
EXTENSION$4.71
EXTENSION$4.71
EXTENSION$4.71
EXTENSION$4.71
EXTENSION$4.71
EXTENSION$4.71
EXTENSION$4.71
CINCHOS$70.67
TERMINALES$100.00
RELEVADOR$65.00
RESPUESTO CUTTER$35.21
PINTURA$64.16
PINTURA$64.16
CLAVIJAS, TORNILLOS$57.99
TORNILLOS$66.00
ABRAZADERA$62.59
SOLENOIDE  3656400$400.00
PIJA, TUNTILLA$90.00
TORILLOS, ARANDELAS Y TUERCAS$77.30
CLAVIJA, EXTENSION$27.68
CLAVIJA, EXTENSION$27.68
CLAVIJA, EXTENSION$27.68
CLAVIJA, EXTENSION$27.68
CLAVIJA, EXTENSION$27.68
CLAVIJA, EXTENSION$27.68
CLAVIJA, EXTENSION$27.68
CLAVIJA, EXTENSION$27.68
CLAVIJA, EXTENSION$27.68
CLAVIJA, EXTENSION$27.68
CLAVIJA, EXTENSION$27.68
$15.00
ARANDELA PLANA$9.60
BROCA$51.27
ROLLO CABLE$853.00
TORNILLOS, TUERCAS$16.98
CINTA AISLAR, LLAVE$54.00
TORNILLOS$29.00
ABRAZADERAS$160.00
CABLE$99.00
DISCO CORTE$29.07
TERMINALES, SWITCH, CABLE$300.00
SWITCH$300.00
DADOS$221.00
PINTURA, FOCOS, CABLE, SELLADOR,$701.46
DISCO CORTE$32.33
MANGUERA$80.00
ARTICULOS DECORATIVOS$114.50
TORNILLOS, TUERCAS$18.60
ACEITE AFLOJA TODO$43.12
DADOS$178.77
KOLA LOKA$19.45
</t>
        </r>
      </text>
    </comment>
    <comment ref="D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F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H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J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L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N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P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R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T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V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Z16" authorId="0" shapeId="0">
      <text>
        <r>
          <rPr>
            <sz val="11"/>
            <color rgb="FF000000"/>
            <rFont val="Calibri"/>
          </rPr>
          <t xml:space="preserve">SE FUE A DEPOSITAR LA TORNADO NO ESTABA$40.00
SE PIDIO M,ERCANCIA LA TORNADO NO ESTABA$40.00
PASAJE DE LIC JOSE PARA IR HACER CORTE$14.00
25570/22.5$55.00
255/70/22.5$55.00
FLETE DE 1 JUEGO DE RINES$385.12
FLETE TUMBABURROS$316.36
FLETE TUMBABURROS$316.36
FLETE TUMBABURROS$316.36
FLETE TUMBABURROS$316.36
FLETE TUMBABURROS$316.36
FLETE TUMBABURROS$316.36
FLETE TUMBABURROS$316.36
FLETE TUMBABURROS$316.36
FLETE TUMBABURROS$316.36
FLETE TUMBABURROS$316.36
FLETE TUMBABURROS$316.36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VIATICOS SAN CRISTOBAL$18.18
GUIAS$110.00
FLETE$15.56
FLETE$15.56
FLETE$15.56
FLETE$15.56
FLETE$15.56
FLETE$15.56
FLETE$15.56
FLETE$15.56
FLETE$15.56
FLETE$15.56
FLETE$15.56
GUIA$55.00
GUIAS$110.00
GUIAS$165.00
GUIAS$275.00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PASAJES LIC, LUIS A SCLC$27.27
GUIA$55.00
GUIAS$110.00
245/75/16$55.00
PASAJE DE ALEX$55.00
COLECTIVO DE ALEX$14.00
PASAJE ALEX$55.00
GUIAS$10.00
GUIAS$10.00
GUIAS$10.00
GUIAS$10.00
GUIAS$10.00
GUIAS$10.00
GUIAS$10.00
GUIAS$10.00
GUIAS$10.00
GUIAS$10.00
GUIAS$10.00
GUIAS$55.00
GUIAS$25.00
GUIAS$25.00
GUIAS$25.00
GUIAS$25.00
GUIAS$25.00
GUIAS$25.00
GUIAS$25.00
GUIAS$25.00
GUIAS$25.00
GUIAS$25.00
GUIAS$25.00
GUIAS$110.00
GUIAS$220.00
GUIAS$110.00
PASAJE LIC. JESSICA$2.55
PASAJE LIC. JESSICA$2.55
PASAJE LIC. JESSICA$2.55
PASAJE LIC. JESSICA$2.55
PASAJE LIC. JESSICA$2.55
PASAJE LIC. JESSICA$2.55
PASAJE LIC. JESSICA$2.55
PASAJE LIC. JESSICA$2.55
PASAJE LIC. JESSICA$2.55
PASAJE LIC. JESSICA$2.55
PASAJE LIC. JESSICA$2.55
GUIAS$15.00
GUIAS$15.00
GUIAS$15.00
GUIAS$15.00
GUIAS$15.00
GUIAS$15.00
GUIAS$15.00
GUIAS$15.00
GUIAS$15.00
GUIAS$15.00
GUIAS$15.00
GUIAS$110.00
GUIAS$220.00
CALAVERA Y FARO TRAX$55.00
PASAJE  DE DOÑA MATY PARA TRASLADARSE A MATRIZ$80.00
PASAJE DOÑA MATY$55.00
PASAJE DOÑA MATY$55.00
SPOYLER$55.00
195/70/15$55.00
pasaje de lic jose para ir a depositar$40.00
pasaje de lic jose para ir hacer corte$14.00
275/70/18$55.00
275/70/18$55.00
pasaje de lic jose para depositar$40.00
pasaje de lic para ir a depositar$40.00
pasaje de lic para ir hacer corte$14.00
se fue a recoger una llanta a la terminal la tornado no estaba$80.00
205/50/15$55.00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GUIAS$15.00
GUIAS$15.00
GUIAS$15.00
GUIAS$15.00
GUIAS$15.00
GUIAS$15.00
GUIAS$15.00
GUIAS$15.00
GUIAS$15.00
GUIAS$15.00
GUIAS$15.00
GUIAS$10.00
GUIAS$10.00
GUIAS$10.00
GUIAS$10.00
GUIAS$10.00
GUIAS$10.00
GUIAS$10.00
GUIAS$10.00
GUIAS$10.00
GUIAS$10.00
GUIAS$10.00
GUIA$55.00
GUIAS$10.00
GUIAS$10.00
GUIAS$10.00
GUIAS$10.00
GUIAS$10.00
GUIAS$10.00
GUIAS$10.00
GUIAS$10.00
GUIAS$10.00
GUIAS$10.00
GUIAS$10.00
GUIA$55.00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COLECTIVOS LIC. JESSICA$1.27
FLETE LLANTAS$400.00
GUIA$55.00
GUIAS$15.00
GUIAS$15.00
GUIAS$15.00
GUIAS$15.00
GUIAS$15.00
GUIAS$15.00
GUIAS$15.00
GUIAS$15.00
GUIAS$15.00
GUIAS$15.00
GUIAS$15.00
FLETE TIRON$102.46
FLETE TIRON$102.46
FLETE TIRON$102.46
FLETE TIRON$102.46
FLETE TIRON$102.46
FLETE TIRON$102.46
FLETE TIRON$102.46
FLETE TIRON$102.46
FLETE TIRON$102.46
FLETE TIRON$102.46
FLETE TIRON$102.46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FLETE TUMBABURROS, ESTRIBOS, HERRAJES$143.42
PASAJE DE CHOFER MARTIN$55.00
GUIA DE FASCIA NP300$220.00
GUIAS$15.00
GUIAS$15.00
GUIAS$15.00
GUIAS$15.00
GUIAS$15.00
GUIAS$15.00
GUIAS$15.00
GUIAS$15.00
GUIAS$15.00
GUIAS$15.00
GUIAS$15.00
GUIAS$30.00
GUIAS$30.00
GUIAS$30.00
GUIAS$30.00
GUIAS$30.00
GUIAS$30.00
GUIAS$30.00
GUIAS$30.00
GUIAS$30.00
GUIAS$30.00
GUIAS$30.00
GUIA$55.00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COLECTIVOS LIC. JESSICA$2.55
GUIAS$10.00
GUIAS$10.00
GUIAS$10.00
GUIAS$10.00
GUIAS$10.00
GUIAS$10.00
GUIAS$10.00
GUIAS$10.00
GUIAS$10.00
GUIAS$10.00
GUIAS$10.00
GUIAS$15.00
GUIAS$15.00
GUIAS$15.00
GUIAS$15.00
GUIAS$15.00
GUIAS$15.00
GUIAS$15.00
GUIAS$15.00
GUIAS$15.00
GUIAS$15.00
GUIAS$15.00
GUIA$55.00
GUIAS$22.00
GUIAS$22.00
GUIAS$22.00
GUIAS$22.00
GUIAS$22.00
GUIAS$22.00
GUIAS$22.00
GUIAS$22.00
GUIAS$22.00
GUIAS$22.00
GUIA$55.00
FLETE$400.00
FLETE ENVÍO RIN$125.00
GUIAS$10.00
GUIAS$10.00
GUIAS$10.00
GUIAS$10.00
GUIAS$10.00
GUIAS$10.00
GUIAS$10.00
GUIAS$10.00
GUIAS$10.00
GUIAS$10.00
GUIAS$10.00
GUIAS$20.00
GUIAS$20.00
GUIAS$20.00
GUIAS$20.00
GUIAS$20.00
GUIAS$20.00
GUIAS$20.00
GUIAS$20.00
GUIAS$20.00
GUIAS$20.00
GUIAS$20.00
GUIA$55.00
SE PIDIO UNA LLANTA 185/55/15$55.00
SE PIDIO UNA LLANTA 215/75/14 LUCKYEAR$55.00
PASAJE MATI A CURSO DE RINES$110.00
SE PIDIO FASCIA Y TIRON$55.00
SE PIDIÓ BEDLINER PARA VENTA TICKET 6242TMER$440.00
PASAJE LIC JOSE CURSO DE RINES$110.00
SE PIDIO TRES LLANTAS PARA VENTA$165.00
1 ESPEJO PARA CORSA$55.00
SE PIDIO UN COFRE$220.00
COLECTIVO CHOFER MARTIN$7.00
PASAJE MARTIN$55.00
COLECTIVO CHOFER MARTIN$7.00
PASAJE CHOFER MARTIN FUE POR RESURTIDO$27.50
PASAJE CHOFER MARTIN FUE POR RESURTIDO$27.50
PASAJE CHOFER MARTIN$55.00
SE PIDIO UNA CALAVERA PARA VENTA$55.00
PASAJE DE CHÓFER PARA RESURTIDO$27.50
PASAJE DE CHÓFER PARA RESURTIDO$27.50
SE PIDIO UNA LLANTA 275/45/20 TRACMAX PARA VENTA$55.00
GUIAS$15.00
GUIAS$15.00
GUIAS$15.00
GUIAS$15.00
GUIAS$15.00
GUIAS$15.00
GUIAS$15.00
GUIAS$15.00
GUIAS$15.00
GUIAS$15.00
GUIAS$15.00
PASAJE DON MARTÍN$55.00
PASAJE DON MARTIN$55.00
PASAJE DON MARTIN$22.00
PASAJE DOÑA MATY$80.00
PASAJE ING JUAN$80.00
PASAJE LIC JOSE$80.00
235/45/17$55.00
REJILLAS BORA$55.00
RINES 13$55.00
PASAJE ING JUAN$55.00
DESAYUNO ING JUAN$40.00
GUIAS$67.22
GUIAS$67.22
GUIAS$67.22
GUIAS$67.22
GUIAS$67.22
GUIAS$67.22
GUIAS$67.22
GUIAS$67.22
GUIAS$67.22
GUIAS$110.00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COLECTIVOS LIC, JESSICA.$2.55
PASAJE LIC JOSE PARA DEPOSITAR$14.00
PASAJE LIC JOSE PARA DEPOSITAR$14.00
205/70/14$55.00
195/70/15$55.00
PASAJE LIC JOSE PARA DEPOSITAR$14.00
235/75/15$55.00
235/30/20$55.00
8004$55.00
8004$55.00
PASAJE LIC JOSE PARA IR A DEPOSITAR$14.00
PASAJE LIC JOSE PARA IR A DEPOSITAR$14.00
PASAJE LIC JOSE PARA IR A DEPOSITAR$14.00
PASAJE DE LIC JOSE PARA IR A DEPOSITAR$14.00
185/70/13$55.00
PASAJE LIC JOSE$55.00
GUIAS$50.00
GUIAS$50.00
GUIAS$50.00
GUIAS$50.00
GUIAS$50.00
GUIAS$50.00
GUIAS$50.00
GUIAS$50.00
GUIAS$50.00
GUIAS$50.00
GUIAS$50.00
GUIAS$40.00
GUIAS$40.00
GUIAS$40.00
GUIAS$40.00
GUIAS$40.00
GUIAS$40.00
GUIAS$40.00
GUIAS$40.00
GUIAS$40.00
GUIAS$40.00
GUIAS$40.00
PASAJES LIC. JESSICA$2.55
PASAJES LIC. JESSICA$2.55
PASAJES LIC. JESSICA$2.55
PASAJES LIC. JESSICA$2.55
PASAJES LIC. JESSICA$2.55
PASAJES LIC. JESSICA$2.55
PASAJES LIC. JESSICA$2.55
PASAJES LIC. JESSICA$2.55
PASAJES LIC. JESSICA$2.55
PASAJES LIC. JESSICA$2.55
PASAJES LIC. JESSICA$2.55
GUIA$55.00
GUIAS$20.00
GUIAS$20.00
GUIAS$20.00
GUIAS$20.00
GUIAS$20.00
GUIAS$20.00
GUIAS$20.00
GUIAS$20.00
GUIAS$20.00
GUIAS$20.00
GUIAS$20.00
GUIAS$20.00
GUIAS$20.00
GUIAS$20.00
GUIAS$20.00
GUIAS$20.00
GUIAS$20.00
GUIAS$20.00
GUIAS$20.00
GUIAS$20.00
GUIAS$20.00
GUIAS$20.00
GUIAS$110.00
PASAJES TAXI POR CIERRE DE SUCURSAL TARDE$500.00
GUIAS$165.00
</t>
        </r>
      </text>
    </comment>
    <comment ref="D17" authorId="0" shapeId="0">
      <text>
        <r>
          <rPr>
            <sz val="11"/>
            <color rgb="FF000000"/>
            <rFont val="Calibri"/>
          </rPr>
          <t xml:space="preserve">PINZAS$184.09
LLAVE STEELSON$187.00
SEGUETA$20.00
TORNILLOS$95.00
BROCHA$40.12
LLAVE COMBINADA$50.23
</t>
        </r>
      </text>
    </comment>
    <comment ref="F17" authorId="0" shapeId="0">
      <text>
        <r>
          <rPr>
            <sz val="11"/>
            <color rgb="FF000000"/>
            <rFont val="Calibri"/>
          </rPr>
          <t xml:space="preserve">PINZAS$184.09
LLAVE STEELSON$187.00
SEGUETA$20.00
TORNILLOS$95.00
BROCHA$40.12
LLAVE COMBINADA$50.23
</t>
        </r>
      </text>
    </comment>
    <comment ref="J17" authorId="0" shapeId="0">
      <text>
        <r>
          <rPr>
            <sz val="11"/>
            <color rgb="FF000000"/>
            <rFont val="Calibri"/>
          </rPr>
          <t xml:space="preserve">PINZAS$184.09
LLAVE STEELSON$187.00
SEGUETA$20.00
TORNILLOS$95.00
BROCHA$40.12
LLAVE COMBINADA$50.23
</t>
        </r>
      </text>
    </comment>
    <comment ref="L17" authorId="0" shapeId="0">
      <text>
        <r>
          <rPr>
            <sz val="11"/>
            <color rgb="FF000000"/>
            <rFont val="Calibri"/>
          </rPr>
          <t xml:space="preserve">PINZAS$184.09
LLAVE STEELSON$187.00
SEGUETA$20.00
TORNILLOS$95.00
BROCHA$40.12
LLAVE COMBINADA$50.23
</t>
        </r>
      </text>
    </comment>
    <comment ref="P17" authorId="0" shapeId="0">
      <text>
        <r>
          <rPr>
            <sz val="11"/>
            <color rgb="FF000000"/>
            <rFont val="Calibri"/>
          </rPr>
          <t xml:space="preserve">PINZAS$184.09
LLAVE STEELSON$187.00
SEGUETA$20.00
TORNILLOS$95.00
BROCHA$40.12
LLAVE COMBINADA$50.23
</t>
        </r>
      </text>
    </comment>
    <comment ref="D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F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H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J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L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N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P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R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T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V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Z18" authorId="0" shapeId="0">
      <text>
        <r>
          <rPr>
            <sz val="11"/>
            <color rgb="FF000000"/>
            <rFont val="Calibri"/>
          </rPr>
          <t xml:space="preserve">DAKOTA 2007$1,950.00
VESTIDURA$283.33
VESTIDURA$283.33
VESTIDURA$283.33
VESTIDURA$1,000.00
VESTIDURA$850.00
VESTIDURA HILUX$1,000.00
CANASTILLAS$472.73
CANASTILLAS$472.73
CANASTILLAS$472.73
CANASTILLAS$472.73
CANASTILLAS$472.73
CANASTILLAS$472.73
CANASTILLAS$472.73
CANASTILLAS$472.73
CANASTILLAS$472.73
CANASTILLAS$472.73
CANASTILLAS$472.73
TUMBABURRO$136.36
TUMBABURRO$136.36
TUMBABURRO$136.36
TUMBABURRO$136.36
TUMBABURRO$136.36
TUMBABURRO$136.36
TUMBABURRO$136.36
TUMBABURRO$136.36
TUMBABURRO$136.36
TUMBABURRO$136.36
TUMBABURRO$136.36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MANGO DE DIRECCION CON DISCO$81.82
CUBRE FUNDA$480.00
VESTIDURA$950.00
TERMINAL$556.02
VESTIDURA$1,000.00
TAXI DOS PERSONAS CURSO DE RINES$50.00
SE MANDO POR RINES Y LLANTAS A MERCALTOS$40.00
VESTIDURA$1,150.00
ACUMULADOR GONHER$1,450.00
VESTIDURA$1,350.00
FRONTIER$249.01
</t>
        </r>
      </text>
    </comment>
    <comment ref="D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F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H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J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L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N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P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R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T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V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Z19" authorId="0" shapeId="0">
      <text>
        <r>
          <rPr>
            <sz val="11"/>
            <color rgb="FF000000"/>
            <rFont val="Calibri"/>
          </rPr>
          <t xml:space="preserve">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28 LINEAS TELEFONICAS AT&amp;T$968.58
PAGO TOTAL PLAY LAURELES$641.00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LINEAS TELEFÓNICAS AT&amp;T$482.62
PAGO TOTAL PLAY$119.09
PAGO TOTAL PLAY$119.09
PAGO TOTAL PLAY$119.09
PAGO TOTAL PLAY$119.09
PAGO TOTAL PLAY$119.09
PAGO TOTAL PLAY$119.09
PAGO TOTAL PLAY$119.09
PAGO TOTAL PLAY$119.09
PAGO TOTAL PLAY$119.09
PAGO TOTAL PLAY$119.09
PAGO TOTAL PLAY$119.09
PAGO TELEFONO LLANTERA 9A.$822.00
PAGO TELEFONO MATRIZ$868.00
PAGO TELEFONO LIBRAMIENTO$549.00
PAGO TELEFONO LEON 9A.$399.00
PAGO TELEFONO MERCALTOS$799.00
MICA PARA CELULAR$50.00
PAGO TELEFONO 5A. LLANTERA$399.00
PAGO TELEFONO VILLAFLORES$550.00
PAGO TELEFONO SAN RAMON$299.00
PAGO TELEFONO SAN RAMON$500.00
PAGO TELEFONO PALMERAS$799.00
COMPRA DE TONER$300.00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LINEAS TELEFONICAS$67.09
PAGO TOTAL PLAY$57.18
PAGO TOTAL PLAY$57.18
PAGO TOTAL PLAY$57.18
PAGO TOTAL PLAY$57.18
PAGO TOTAL PLAY$57.18
PAGO TOTAL PLAY$57.18
PAGO TOTAL PLAY$57.18
PAGO TOTAL PLAY$57.18
PAGO TOTAL PLAY$57.18
PAGO TOTAL PLAY$57.18
PAGO TOTAL PLAY$57.18
</t>
        </r>
      </text>
    </comment>
    <comment ref="D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F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H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J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L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N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P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R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T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V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Z20" authorId="0" shapeId="0">
      <text>
        <r>
          <rPr>
            <sz val="11"/>
            <color rgb="FF000000"/>
            <rFont val="Calibri"/>
          </rPr>
          <t xml:space="preserve">PAGO VIGILANCIA$6,800.00
PAGO VIGILANCIA$3,200.00
PAGO VIGILANCIA$3,200.00
DUPLICADO LLAVES$15.91
DUPLICADO LLAVES$15.91
DUPLICADO LLAVES$15.91
DUPLICADO LLAVES$15.91
DUPLICADO LLAVES$15.91
DUPLICADO LLAVES$15.91
DUPLICADO LLAVES$15.91
DUPLICADO LLAVES$15.91
DUPLICADO LLAVES$15.91
DUPLICADO LLAVES$15.91
DUPLICADO LLAVES$15.91
PAGO VIGILANCIA$50.00
DUPLICADO LLAVES$50.00
PAGO VIGILANTE LEON VILLAFLORES$50.00
CANDADO LAURELES$8.45
CANDADO LAURELES$8.45
CANDADO LAURELES$8.45
CANDADO LAURELES$8.45
CANDADO LAURELES$8.45
CANDADO LAURELES$8.45
CANDADO LAURELES$8.45
CANDADO LAURELES$8.45
CANDADO LAURELES$8.45
CANDADO LAURELES$8.45
CANDADO LAURELES$8.45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DUPLICADO LLAVES OFICINA$30.91
VIGILANCIA LEON VILLAFLORES$50.00
VIGILANCIA DOS SEMANAS$100.00
</t>
        </r>
      </text>
    </comment>
    <comment ref="D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F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H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J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L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N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P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R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T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V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Z21" authorId="0" shapeId="0">
      <text>
        <r>
          <rPr>
            <sz val="11"/>
            <color rgb="FF000000"/>
            <rFont val="Calibri"/>
          </rPr>
          <t xml:space="preserve">LIMPIEZA OFICINA$13.64
LIMPIEZA OFICINA$13.64
LIMPIEZA OFICINA$13.64
LIMPIEZA OFICINA$13.64
LIMPIEZA OFICINA$13.64
LIMPIEZA OFICINA$13.64
LIMPIEZA OFICINA$13.64
LIMPIEZA OFICINA$13.64
LIMPIEZA OFICINA$13.64
LIMPIEZA OFICINA$13.64
LIMPIEZA OFICINA$13.64
PAPEL HIGIENICO$3.82
PAPEL HIGIENICO$3.82
PAPEL HIGIENICO$3.82
PAPEL HIGIENICO$3.82
PAPEL HIGIENICO$3.82
PAPEL HIGIENICO$3.82
PAPEL HIGIENICO$3.82
PAPEL HIGIENICO$3.82
PAPEL HIGIENICO$3.82
PAPEL HIGIENICO$3.82
PAPEL HIGIENICO$3.82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ATOMIZADOR$20.00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OFICINA$13.64
LIMPIEZA DE OFICINA$18.18
LIMPIEZA DE OFICINA$18.18
LIMPIEZA DE OFICINA$18.18
LIMPIEZA DE OFICINA$18.18
LIMPIEZA DE OFICINA$18.18
LIMPIEZA DE OFICINA$18.18
LIMPIEZA DE OFICINA$18.18
LIMPIEZA DE OFICINA$18.18
LIMPIEZA DE OFICINA$18.18
LIMPIEZA DE OFICINA$18.18
LIMPIEZA DE OFICINA$18.18
4 MTS DE FRANELA$80.00
LIMPIEZA OFICINA$9.09
LIMPIEZA OFICINA$9.09
LIMPIEZA OFICINA$9.09
LIMPIEZA OFICINA$9.09
LIMPIEZA OFICINA$9.09
LIMPIEZA OFICINA$9.09
LIMPIEZA OFICINA$9.09
LIMPIEZA OFICINA$9.09
LIMPIEZA OFICINA$9.09
LIMPIEZA OFICINA$9.09
LIMPIEZA OFICINA$9.09
SE MANDO LAVAR MANTEL DE OFICINA$30.00
ACIDO MURIATICO$19.00
LIMPIEZA OFICINA$13.64
LIMPIEZA OFICINA$13.64
LIMPIEZA OFICINA$13.64
LIMPIEZA OFICINA$13.64
LIMPIEZA OFICINA$13.64
LIMPIEZA OFICINA$13.64
LIMPIEZA OFICINA$13.64
LIMPIEZA OFICINA$13.64
LIMPIEZA OFICINA$13.64
LIMPIEZA OFICINA$13.64
LIMPIEZA OFICINA$13.64
LIMPIEZA OFICINA$9.09
LIMPIEZA OFICINA$9.09
LIMPIEZA OFICINA$9.09
LIMPIEZA OFICINA$9.09
LIMPIEZA OFICINA$9.09
LIMPIEZA OFICINA$9.09
LIMPIEZA OFICINA$9.09
LIMPIEZA OFICINA$9.09
LIMPIEZA OFICINA$9.09
LIMPIEZA OFICINA$9.09
LIMPIEZA OFICINA$9.09
LIMPIEZA OFICINA$18.18
LIMPIEZA OFICINA$18.18
LIMPIEZA OFICINA$18.18
LIMPIEZA OFICINA$18.18
LIMPIEZA OFICINA$18.18
LIMPIEZA OFICINA$18.18
LIMPIEZA OFICINA$18.18
LIMPIEZA OFICINA$18.18
LIMPIEZA OFICINA$18.18
LIMPIEZA OFICINA$18.18
LIMPIEZA OFICINA$18.18
</t>
        </r>
      </text>
    </comment>
    <comment ref="D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F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H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J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L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N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P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R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T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V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Z22" authorId="0" shapeId="0">
      <text>
        <r>
          <rPr>
            <sz val="11"/>
            <color rgb="FF000000"/>
            <rFont val="Calibri"/>
          </rPr>
          <t xml:space="preserve">GLOBOS PARA ANIVERSARIO LEON 9A.$138.00
LONAS$156.00
ROTULACION SAVEIRO$128.18
ROTULACION SAVEIRO$128.18
ROTULACION SAVEIRO$128.18
ROTULACION SAVEIRO$128.18
ROTULACION SAVEIRO$128.18
ROTULACION SAVEIRO$128.18
ROTULACION SAVEIRO$128.18
ROTULACION SAVEIRO$128.18
ROTULACION SAVEIRO$128.18
ROTULACION SAVEIRO$128.18
ROTULACION SAVEIRO$128.18
LONAS$141.82
LONAS$141.82
LONAS$141.82
LONAS$141.82
LONAS$141.82
LONAS$141.82
LONAS$141.82
LONAS$141.82
LONAS$141.82
LONAS$141.82
LONAS$141.82
PAGO EDECAN ANIVERSARIO LEON 9A.$600.00
ROTULACION SAVEIRO$254.55
ROTULACION SAVEIRO$254.55
ROTULACION SAVEIRO$254.55
ROTULACION SAVEIRO$254.55
ROTULACION SAVEIRO$254.55
ROTULACION SAVEIRO$254.55
ROTULACION SAVEIRO$254.55
ROTULACION SAVEIRO$254.55
ROTULACION SAVEIRO$254.55
ROTULACION SAVEIRO$254.55
ROTULACION SAVEIRO$254.55
PUBLICIDAD LAURELES$20,000.00
HIELO PARA ANIVERSARIO$20.00
</t>
        </r>
      </text>
    </comment>
    <comment ref="D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F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H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J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L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N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P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R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T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V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Z23" authorId="0" shapeId="0">
      <text>
        <r>
          <rPr>
            <sz val="11"/>
            <color rgb="FF000000"/>
            <rFont val="Calibri"/>
          </rPr>
          <t xml:space="preserve">REPARACION DESMONTADORA$600.00
CILINDRO PARA AVEO$13.18
CILINDRO PARA AVEO$13.18
CILINDRO PARA AVEO$13.18
CILINDRO PARA AVEO$13.18
CILINDRO PARA AVEO$13.18
CILINDRO PARA AVEO$13.18
CILINDRO PARA AVEO$13.18
CILINDRO PARA AVEO$13.18
CILINDRO PARA AVEO$13.18
CILINDRO PARA AVEO$13.18
CILINDRO PARA AVEO$13.18
REPARACION COMPRESOR$100.00
ADELANTO REPARACION PISTON QUINTA LLANTERA$100.00
REPARACION TORNADO$406.80
REPARACION TORNADO$406.80
REPARACION TORNADO$406.80
REPARACION TORNADO$406.80
REPARACION TORNADO$406.80
REPARACION TORNADO$406.80
REPARACION TORNADO$406.80
REPARACION TORNADO$406.80
REPARACION TORNADO$406.80
REPARACION COMPRESORA Y DESMONTADORA$850.00
REPARACION COMPRESORA Y DESMONTADORA$850.00
PARCHADO LLANTA$8.89
PARCHADO LLANTA$8.89
PARCHADO LLANTA$8.89
PARCHADO LLANTA$8.89
PARCHADO LLANTA$8.89
PARCHADO LLANTA$8.89
PARCHADO LLANTA$8.89
PARCHADO LLANTA$8.89
PARCHADO LLANTA$8.89
MANGUERA PARA TORNADO$33.33
MANGUERA PARA TORNADO$33.33
MANGUERA PARA TORNADO$33.33
MANGUERA PARA TORNADO$33.33
MANGUERA PARA TORNADO$33.33
MANGUERA PARA TORNADO$33.33
MANGUERA PARA TORNADO$33.33
MANGUERA PARA TORNADO$33.33
MANGUERA PARA TORNADO$33.33
PARCHE MOTO$3.64
PARCHE MOTO$3.64
PARCHE MOTO$3.64
PARCHE MOTO$3.64
PARCHE MOTO$3.64
PARCHE MOTO$3.64
PARCHE MOTO$3.64
PARCHE MOTO$3.64
PARCHE MOTO$3.64
PARCHE MOTO$3.64
PARCHE MOTO$3.64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REPARACION RAM 400$1,930.36
MIRILLA PARA COMPRESOR$130.00
REPARACION TORNADO$80.91
REPARACION TORNADO$80.91
REPARACION TORNADO$80.91
REPARACION TORNADO$80.91
REPARACION TORNADO$80.91
REPARACION TORNADO$80.91
REPARACION TORNADO$80.91
REPARACION TORNADO$80.91
REPARACION TORNADO$80.91
REPARACION TORNADO$80.91
REPARACION TORNADO$80.91
REPARACION RIN 13$400.00
REPARACION MANERAL Y MANIOBRA PARA BAJAR RAMPA$300.00
REPARACION MANERAL Y MANIOBRA PARA BAJAR RAMPA$300.00
REPARACION RAMPA LIBRAMIENTO$1,000.00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REPARACION MOTO LAURELES$68.18
ACEITE TORNADO TUXTLA$10.33
ACEITE TORNADO TUXTLA$10.33
ACEITE TORNADO TUXTLA$10.33
ACEITE TORNADO TUXTLA$10.33
ACEITE TORNADO TUXTLA$10.33
ACEITE TORNADO TUXTLA$10.33
ACEITE TORNADO TUXTLA$10.33
ACEITE TORNADO TUXTLA$10.33
ACEITE TORNADO TUXTLA$10.33
REPARACION RAMPA LLANTERA NOVENA$800.00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REPARACION TORNADO ALMACEN LAURELES$209.09
ANTICIPO REPARACION RAMPA LIBRAMIENTO$400.00
</t>
        </r>
      </text>
    </comment>
    <comment ref="D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F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H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J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L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N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P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R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T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V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Z25" authorId="0" shapeId="0">
      <text>
        <r>
          <rPr>
            <sz val="11"/>
            <color rgb="FF000000"/>
            <rFont val="Calibri"/>
          </rPr>
          <t xml:space="preserve">ESTABA TOMADA LA CASETA$50.00
RESURTIDO$51.00
PAGO CASETAS$16.36
PAGO CASETAS$16.36
PAGO CASETAS$16.36
PAGO CASETAS$16.36
PAGO CASETAS$16.36
PAGO CASETAS$16.36
PAGO CASETAS$16.36
PAGO CASETAS$16.36
PAGO CASETAS$16.36
PAGO CASETAS$16.36
PAGO CASETAS$16.36
RESURTIDO$51.00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PAGO CASETAS$16.36
CASETA DE CAMION$90.00
PAGO CASETA$9.27
PAGO CASETA$9.27
PAGO CASETA$9.27
PAGO CASETA$9.27
PAGO CASETA$9.27
PAGO CASETA$9.27
PAGO CASETA$9.27
PAGO CASETA$9.27
PAGO CASETA$9.27
PAGO CASETA$9.27
PAGO CASETA$9.27
PASAJE LIC. JOSE$14.00
PASAJE LIC. JOSE$14.00
PASAJE LIC JOSE$14.00
PASAJE LIC JOSE$14.00
PASAJE LIC JOSE$14.00
PASAJE LIC JOSE$14.00
PASAJE LIC JOSE$14.00
CASETA DE CAMIÓN POR RESURTIDO$45.00
CASETA DE CAMIÓN POR RESURTIDO$45.00
CASETA DE CAMION POR RESURTIDO$45.00
CASETA DE CAMION POR RESURTIDO$45.00
PAGO DE 2 CASETAS NP300$102.00
RESURTIDO DE MERCANCIA$51.00
RESURTIDO DE MERCANCIA$51.00
</t>
        </r>
      </text>
    </comment>
    <comment ref="D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F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H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J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L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N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P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R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T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V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Z26" authorId="0" shapeId="0">
      <text>
        <r>
          <rPr>
            <sz val="11"/>
            <color rgb="FF000000"/>
            <rFont val="Calibri"/>
          </rPr>
          <t xml:space="preserve">COFFEE BREAK$3.18
COFFEE BREAK$3.18
COFFEE BREAK$3.18
COFFEE BREAK$3.18
COFFEE BREAK$3.18
COFFEE BREAK$3.18
COFFEE BREAK$3.18
COFFEE BREAK$3.18
COFFEE BREAK$3.18
COFFEE BREAK$3.18
COFFEE BREAK$3.18
COFFEE BREAK$13.23
COFFEE BREAK$13.23
COFFEE BREAK$13.23
COFFEE BREAK$13.23
COFFEE BREAK$13.23
COFFEE BREAK$13.23
COFFEE BREAK$13.23
COFFEE BREAK$13.23
COFFEE BREAK$13.23
COFFEE BREAK$13.23
COFFEE BREAK$13.23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BOTELLAS DE AGUA REUNION$3.45
CAFE OFICINA$8.00
CAFE OFICINA$8.00
CAFE OFICINA$8.00
CAFE OFICINA$8.00
CAFE OFICINA$8.00
CAFE OFICINA$8.00
CAFE OFICINA$8.00
CAFE OFICINA$8.00
CAFE OFICINA$8.00
CAFE OFICINA$8.00
CAFE OFICINA$8.00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GALLETAS, VASOS, PLATOS PARA OFICINA$23.66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BOTELLAS DE AGUA PARA REUNION$9.09
GALLETAS, AGUA ANIVERSARIO LEON 9A.$187.32
COFFEE BREAK$37.27
COFFEE BREAK$37.27
COFFEE BREAK$37.27
COFFEE BREAK$37.27
COFFEE BREAK$37.27
COFFEE BREAK$37.27
COFFEE BREAK$37.27
COFFEE BREAK$37.27
COFFEE BREAK$37.27
COFFEE BREAK$37.27
COFFEE BREAK$37.27
JUGOS PARA REUNION$2.27
JUGOS PARA REUNION$2.27
JUGOS PARA REUNION$2.27
JUGOS PARA REUNION$2.27
JUGOS PARA REUNION$2.27
JUGOS PARA REUNION$2.27
JUGOS PARA REUNION$2.27
JUGOS PARA REUNION$2.27
JUGOS PARA REUNION$2.27
JUGOS PARA REUNION$2.27
JUGOS PARA REUNION$2.27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BOTELLAS DE AGUA PARA REUNION$6.82
GALLETAS, JUGOS$10.22
GALLETAS, JUGOS$10.22
GALLETAS, JUGOS$10.22
GALLETAS, JUGOS$10.22
GALLETAS, JUGOS$10.22
GALLETAS, JUGOS$10.22
GALLETAS, JUGOS$10.22
GALLETAS, JUGOS$10.22
GALLETAS, JUGOS$10.22
GALLETAS, JUGOS$10.22
GALLETAS, JUGOS$10.22
ALIMENTOS DE MARTIN VIGILANCIA DE CAMION DESCOMPUESTA$210.00
CAMIDA Y CENA MARTIN VIGILANCIA DE CAMION DESCOMPUESTA$200.00
PAN BIMBO PARA CURSO$6.23
PAN BIMBO PARA CURSO$6.23
PAN BIMBO PARA CURSO$6.23
PAN BIMBO PARA CURSO$6.23
PAN BIMBO PARA CURSO$6.23
PAN BIMBO PARA CURSO$6.23
PAN BIMBO PARA CURSO$6.23
PAN BIMBO PARA CURSO$6.23
PAN BIMBO PARA CURSO$6.23
PAN BIMBO PARA CURSO$6.23
PAN BIMBO PARA CURSO$6.23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COFFEE BREAK PARA CAPACITACION$6.23
</t>
        </r>
      </text>
    </comment>
    <comment ref="D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F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H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J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L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N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P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R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T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V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Z27" authorId="0" shapeId="0">
      <text>
        <r>
          <rPr>
            <sz val="11"/>
            <color rgb="FF000000"/>
            <rFont val="Calibri"/>
          </rPr>
          <t xml:space="preserve">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CORONA FUNEBRE MARIO DE JESUS VAZQUEZ$45.45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PAGO MUSICA EVENTO INFANTIL$227.27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PRÉSTAMO PARA TRÁMITE DE LICENCIA$127.27
</t>
        </r>
      </text>
    </comment>
    <comment ref="D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F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H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J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L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N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P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R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T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V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X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Z29" authorId="0" shapeId="0">
      <text>
        <r>
          <rPr>
            <sz val="11"/>
            <color rgb="FF000000"/>
            <rFont val="Calibri"/>
          </rPr>
          <t xml:space="preserve">Renta Leon San Ramon$16,500.00
Renta Leon 5ta. $15,960.00
Renta Matriz$41,926.00
Renta Matriz$1,000.00
Renta Llantera 9a$23,000.00
Renta San Ramon$26,500.00
Renta Leon 5ta. $20,000.00
Renta Mercaltos$13,000.00
Renta Llantera 5a$14,000.00
xxxxxxx$1,933.33
xxxxxxx$8,333.00
xxxxxxx$1,933.33
xxxxxxx$1,933.33
xxxxxxx$1,933.33
xxxxxxx$8,333.00
xxxxxxx$1,933.33
xxxxxxx$8,333.00
xxxxxxx$1,933.33
xxxxxxx$8,333.00
xxxxxxx$1,933.33
xxxxxxx$8,333.00
xxxxxxx$1,933.33
xxxxxxx$8,333.00
xxxxxxx$1,933.33
xxxxxxx$8,333.00
xxxxxxx$1,933.33
xxxxxxx$1,933.33
xxxxxxx$1,933.33
xxxxxxx$8,333.00
xxxxxxx$33,336.00
</t>
        </r>
      </text>
    </comment>
    <comment ref="D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F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H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J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L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N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P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R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T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V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Z30" authorId="0" shapeId="0">
      <text>
        <r>
          <rPr>
            <sz val="11"/>
            <color rgb="FF000000"/>
            <rFont val="Calibri"/>
          </rPr>
          <t xml:space="preserve">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ADELANTO SUELDO FERNANDO GARCIA JIMENEZ$45.45
SUELDO DOMINGO, 02 DE DICIEMBRE LIBRAMIENTO$500.00
SUELDO DOMINGO, 02 DE DICIEMBRE LAURELES$700.00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RENTA HABITACION ELIZABETH CRUZ ROBLES$153.64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 LA PRIMERA QUINCENA DE DICIEMBRE$181.82
SUELDO DEL 01 AL 12 DE DICIEMBRE FRANKLIN RODELI AGUILAR PEREZ$2,799.99
SUELDO DOMINGO, 09 DE DICIEMBRE LAURELES$900.00
SUELDO DOMINGO, 09 DE DICIEMBRE LAURELES$900.00
SUELDO DOMINGO, 09 DE DICIEMBRE LIBRAMIENTO$500.00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CORPORATIVO$7,495.58
NÓMINA PRIMERA QUINCENA DICIEMBRE 2018, PALMERAS$12,525.00
NÓMINA PRIMERA QUINCENA DICIEMBRE 2018, LLANTERA 9A.$11,056.66
NÓMINA PRIMERA QUINCENA DICIEMBRE 2018, LLANTERA 5A.$8,766.67
NÓMINA PRIMERA QUINCENA DICIEMBRE 2018, LEON 5A.$8,500.00
NÓMINA PRIMERA QUINCENA DICIEMBRE 2018, LIBRAMIENTO SUR$22,100.00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ALMACEN CENTRAL$836.45
NÓMINA PRIMERA QUINCENA DICIEMBRE 2018, MATRIZ$14,200.00
NÓMINA PRIMERA QUINCENA DICIEMBRE 2018, LEON 9A.$5,285.00
NÓMINA PRIMERA QUINCENA DICIEMBRE 2018, LAURELES$17,308.66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NÓMINA PRIMERA QUINCENA DICIEMBRE 2018, ALMACEN LAURELES$1,412.09
NOMINA DE LA PRIMERA QUINCENA DE DICIEMBRE 2018$17,716.00
NOMINA DE LA PRIMERA QUINCENA DE DICIEMBRE DE 2018$20,089.00
SUELDO DOMINGO, 16 DE DICIEMBRE 2018 LIBRAMIENTO SUR$550.00
SUELDO DOMINGO, 16 DE DICIEMBRE DE LAURELES$900.00
SUELDO 3 DÍAS ADAN$72.73
SUELDO 3 DÍAS ADAN$72.73
SUELDO 3 DÍAS ADAN$72.73
SUELDO 3 DÍAS ADAN$72.73
SUELDO 3 DÍAS ADAN$72.73
SUELDO 3 DÍAS ADAN$72.73
SUELDO 3 DÍAS ADAN$72.73
SUELDO 3 DÍAS ADAN$72.73
SUELDO 3 DÍAS ADAN$72.73
SUELDO 3 DÍAS ADAN$72.73
SUELDO 3 DÍAS ADAN$72.73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PRESTAMO PERSONAL KEVON ERNESTO SERRANO LASTRA$227.27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DICIEMBRE$7,454.55
NOMINA SEGUNDA QUINCENA DICIEMBRE VILLAFLORES$5,796.00
NOMINA SEGUNDA QUINCENA DICIEMBRE PALMERAS$12,268.33
NOMINA SEGUNDA QUINCENA DICIEMBRE LLANTERA 9A.$11,666.67
NOMINA SEGUNDA QUINCENA DICIEMBRE 5A. LLANTERA$8,950.00
NOMINA SEGUNDA QUINCENA DICIEMBRE LEON 5A.$8,783.34
NOMINA SEGUNDA QUINCENA DICIEMBRE LIBRAMIENTO$22,261.00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ALMACEN CENTRAL$918.27
NOMINA SEGUNDA QUINCENA DICIEMBRE MATRIZ$13,752.00
NOMINA SEGUNDA QUINCENA DICIEMBRE LAURELES$16,658.67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NOMINA SEGUNDA QUINCENA DICIEMBRE ALMACEN LAURELES$1,563.64
SUELDO DOMINGO, 30 DE DICIEMBRE DE 2018$1,250.00
SUELDO DOMINGO, 30 DE DICIEMBRE DE 2018$200.00
PAGO DE NOMINA 2DA QUINCENA DE DICIEMBRE 2018$17,299.00
PAGO DE NOMINA 2DA QUINCENA DE DICIEMBRE 2018$22,236.00
PRÉSTAMO LUIS ALBERTO DELFÍN GARCÍA$500.00
</t>
        </r>
      </text>
    </comment>
    <comment ref="D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F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H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J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L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N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P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R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T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V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Z31" authorId="0" shapeId="0">
      <text>
        <r>
          <rPr>
            <sz val="11"/>
            <color rgb="FF000000"/>
            <rFont val="Calibri"/>
          </rPr>
          <t xml:space="preserve">PAGO SEGURO SOCIAL$1,038.09
PAGO SEGURO SOCIAL$1,038.09
PAGO SEGURO SOCIAL$1,038.09
PAGO SEGURO SOCIAL$1,038.09
PAGO SEGURO SOCIAL$1,038.09
PAGO SEGURO SOCIAL$1,038.09
PAGO SEGURO SOCIAL$1,038.09
PAGO SEGURO SOCIAL$1,038.09
PAGO SEGURO SOCIAL$1,038.09
PAGO SEGURO SOCIAL$724.57
PAGO SEGURO SOCIAL$724.57
</t>
        </r>
      </text>
    </comment>
    <comment ref="D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F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H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J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L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N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P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R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T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V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Z32" authorId="0" shapeId="0">
      <text>
        <r>
          <rPr>
            <sz val="11"/>
            <color rgb="FF000000"/>
            <rFont val="Calibri"/>
          </rPr>
          <t xml:space="preserve">TECLADO, MOUSSE$23.91
TECLADO, MOUSSE$23.91
TECLADO, MOUSSE$23.91
TECLADO, MOUSSE$23.91
TECLADO, MOUSSE$23.91
TECLADO, MOUSSE$23.91
TECLADO, MOUSSE$23.91
TECLADO, MOUSSE$23.91
TECLADO, MOUSSE$23.91
TECLADO, MOUSSE$23.91
TECLADO, MOUSSE$23.91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CONVERTIDOR DE VGA A HDMI$55.46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KIT DE TRANSCEPTORES PARA CORPORATIVO$31.36
MICAS PARA CELULARES$13.64
MICAS PARA CELULARES$13.64
MICAS PARA CELULARES$13.64
MICAS PARA CELULARES$13.64
MICAS PARA CELULARES$13.64
MICAS PARA CELULARES$13.64
MICAS PARA CELULARES$13.64
MICAS PARA CELULARES$13.64
MICAS PARA CELULARES$13.64
MICAS PARA CELULARES$13.64
MICAS PARA CELULARES$13.64
ADAPTADOR INVERTIDO$27.00
CONVERTIDOR HDMI$24.55
CONVERTIDOR HDMI$24.55
CONVERTIDOR HDMI$24.55
CONVERTIDOR HDMI$24.55
CONVERTIDOR HDMI$24.55
CONVERTIDOR HDMI$24.55
CONVERTIDOR HDMI$24.55
CONVERTIDOR HDMI$24.55
CONVERTIDOR HDMI$24.55
CONVERTIDOR HDMI$24.55
CONVERTIDOR HDMI$24.55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ETIQUETAS PARA IMPRESORA$174.55
MICA PARA CELULAR$4.55
MICA PARA CELULAR$4.55
MICA PARA CELULAR$4.55
MICA PARA CELULAR$4.55
MICA PARA CELULAR$4.55
MICA PARA CELULAR$4.55
MICA PARA CELULAR$4.55
MICA PARA CELULAR$4.55
MICA PARA CELULAR$4.55
MICA PARA CELULAR$4.55
MICA PARA CELULAR$4.55
</t>
        </r>
      </text>
    </comment>
    <comment ref="D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F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H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J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L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N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P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R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T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V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Z34" authorId="0" shapeId="0">
      <text>
        <r>
          <rPr>
            <sz val="11"/>
            <color rgb="FF000000"/>
            <rFont val="Calibri"/>
          </rPr>
          <t xml:space="preserve">PAGO FLOTILLA$225.36
PAGO FLOTILLA$225.36
PAGO FLOTILLA$225.36
PAGO FLOTILLA$225.36
PAGO FLOTILLA$225.36
PAGO FLOTILLA$225.36
PAGO FLOTILLA$225.36
PAGO FLOTILLA$225.36
PAGO FLOTILLA$225.36
PAGO FLOTILLA$225.36
PAGO FLOTILLA$225.36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CENTRAL$37.78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REPARACION MOTO ALMACEN CENTRAL$162.67
</t>
        </r>
      </text>
    </comment>
    <comment ref="D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F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H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J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L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N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P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R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T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V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Z35" authorId="0" shapeId="0">
      <text>
        <r>
          <rPr>
            <sz val="11"/>
            <color rgb="FF000000"/>
            <rFont val="Calibri"/>
          </rPr>
          <t xml:space="preserve">VIAJES DE ESCOMBROS$127.27
VIAJES DE ESCOMBROS$127.27
VIAJES DE ESCOMBROS$127.27
VIAJES DE ESCOMBROS$127.27
VIAJES DE ESCOMBROS$127.27
VIAJES DE ESCOMBROS$127.27
VIAJES DE ESCOMBROS$127.27
VIAJES DE ESCOMBROS$127.27
VIAJES DE ESCOMBROS$127.27
VIAJES DE ESCOMBROS$127.27
VIAJES DE ESCOMBROS$127.27
</t>
        </r>
      </text>
    </comment>
    <comment ref="Z39" authorId="0" shapeId="0">
      <text>
        <r>
          <rPr>
            <sz val="11"/>
            <color rgb="FF000000"/>
            <rFont val="Calibri"/>
          </rPr>
          <t xml:space="preserve">MANO DE OBRA POR SOLDADURA DE UN TIRON$500.00
SOLDADURA DE UNA PIEZA CAMIONETA$200.00
</t>
        </r>
      </text>
    </comment>
    <comment ref="D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H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J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L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N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P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R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T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V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Z42" authorId="0" shapeId="0">
      <text>
        <r>
          <rPr>
            <sz val="11"/>
            <color rgb="FF000000"/>
            <rFont val="Calibri"/>
          </rPr>
          <t xml:space="preserve">COMISIONES DEL MES DE DICIEMBRE$8,545.62
COMISIONES DEL MES DE DICIEMBRE$6,812.49
COMISIONES DEL MES DE DICIEMBRE LAURELES$14,171.00
COMISIONES DEL MES DE DICIEMBRE MATRIZ$4,683.00
COMISIONES DEL MES DE DICIEMBRE LEON 5A.$4,774.35
COMISIONES DEL MES DE DICIEMBRE LIBRAMIENTO$10,145.51
COMISIONES DEL MES DE DICIEMBRE PALMERAS$6,244.15
COMISIONES DEL MES DE DICIEMBRE LLANTERA 5A.$6,656.77
COMISIONES DEL MES DE DICIEMBRE LEON 9A.$3,076.75
COMISIONES DEL MES DE DICIEMBRE LLANTERA 9A.$6,588.03
ADELANTO COMISIONES VICTOR PEREZ CABALLERO$1,500.00
</t>
        </r>
      </text>
    </comment>
    <comment ref="D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F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H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J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L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N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P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R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T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V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Z43" authorId="0" shapeId="0">
      <text>
        <r>
          <rPr>
            <sz val="11"/>
            <color rgb="FF000000"/>
            <rFont val="Calibri"/>
          </rPr>
          <t xml:space="preserve">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OCTUBRE CONTADOR RAMON$409.09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PAGO HONORARIOS DEL MES DE DICIEMBRE$272.73
</t>
        </r>
      </text>
    </comment>
    <comment ref="D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F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H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J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L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N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P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R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T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V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Z45" authorId="0" shapeId="0">
      <text>
        <r>
          <rPr>
            <sz val="11"/>
            <color rgb="FF000000"/>
            <rFont val="Calibri"/>
          </rPr>
          <t xml:space="preserve">PAGO DE AGUINALDO 2018$17,550.00
PAGO DE AGUINALDO 2018$19,449.00
BONO DE PINTUALIDAD MES DE DICIEMBRE$200.00
BONO DE PUNTUALIDAD MES DE DICIMBRE$1,000.00
BONO MEDIO MILLON LAURELES$10,000.00
BONO MEDIO MILLON MATRIZ$5,000.00
BONO META SERVICIOS$1,000.00
BONO META SUCURSAL$3,000.00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ALMACEN LAURELES$54.55
BONO PUNTUALIDAD MES DICIEMBRE LAURELES$400.00
BONO PUNTUALIDAD MES DICIEMBRE PALMERAS$400.00
BONO PUNTUALIDAD MES DICIEMBRE LIBRAMIENTO$600.00
BONO PUNTUALIDAD MES DICIEMBRE VILLAFLORES$200.00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CORPORATIVO$72.73
BONO PUNTUALIDAD MES DICIEMBRE LEON 9A.$200.00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ALMACEN CENTRAL$18.18
BONO PUNTUALIDAD MES DICIEMBRE MATRIZ$200.00
BONO PUNTUALIDAD MES DICIEMBRE LLANTERA 9A.$400.00
</t>
        </r>
      </text>
    </comment>
    <comment ref="D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F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H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J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L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N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P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R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T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V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Z46" authorId="0" shapeId="0">
      <text>
        <r>
          <rPr>
            <sz val="11"/>
            <color rgb="FF000000"/>
            <rFont val="Calibri"/>
          </rPr>
          <t xml:space="preserve">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LLANTAS$59.45
BASURERO DE LLANTAS$754.00
BASURERO LLANTAS$72.73
BASURERO LLANTAS$72.73
BASURERO LLANTAS$72.73
BASURERO LLANTAS$72.73
BASURERO LLANTAS$72.73
BASURERO LLANTAS$72.73
BASURERO LLANTAS$72.73
BASURERO LLANTAS$72.73
BASURERO LLANTAS$72.73
BASURERO LLANTAS$72.73
BASURERO LLANTAS$72.73
BASURERO LLANTAS$63.64
BASURERO LLANTAS$63.64
BASURERO LLANTAS$63.64
BASURERO LLANTAS$63.64
BASURERO LLANTAS$63.64
BASURERO LLANTAS$63.64
BASURERO LLANTAS$63.64
BASURERO LLANTAS$63.64
BASURERO LLANTAS$63.64
BASURERO LLANTAS$63.64
BASURERO LLANTAS$63.64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RECOLECCION DE LLANTAS$68.00
</t>
        </r>
      </text>
    </comment>
    <comment ref="D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F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H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J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L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N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P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R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T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V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Z48" authorId="0" shapeId="0">
      <text>
        <r>
          <rPr>
            <sz val="11"/>
            <color rgb="FF000000"/>
            <rFont val="Calibri"/>
          </rPr>
          <t xml:space="preserve">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ADORNOS NAVIDEÑOS OFICINA$57.51
COMIDA DE ALBAÑIL$100.00
COMIDA DE ALBAÑIL$100.00
COMIDA ALBAÑIL$100.00
COMIDA DE ALBAÑIL$100.00
PASTEL NAYELI$50.00
PASTEL ALEJANDRA LEON 9A.$50.00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MESA DE DULCES PARA POSADA$91.82
BANQUETE POSADA$1,013.64
BANQUETE POSADA$1,013.64
BANQUETE POSADA$1,013.64
BANQUETE POSADA$1,013.64
BANQUETE POSADA$1,013.64
BANQUETE POSADA$1,013.64
BANQUETE POSADA$1,013.64
BANQUETE POSADA$1,013.64
BANQUETE POSADA$1,013.64
BANQUETE POSADA$1,013.64
BANQUETE POSADA$1,013.64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CORONA FAMILIAR VICTOR$45.45
PAGO DE TAXI POR LLANTAS DE MERCALTOS A SAN RAMON$40.00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NOCHEBUENAS PARA POSADA$43.64
BEBIDAS POSADA$169.36
BEBIDAS POSADA$169.36
BEBIDAS POSADA$169.36
BEBIDAS POSADA$169.36
BEBIDAS POSADA$169.36
BEBIDAS POSADA$169.36
BEBIDAS POSADA$169.36
BEBIDAS POSADA$169.36
BEBIDAS POSADA$169.36
BEBIDAS POSADA$169.36
BEBIDAS POSADA$169.36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MUSICA, MESA DULCES POSADA$318.18
</t>
        </r>
      </text>
    </comment>
    <comment ref="D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F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H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J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L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N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P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R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T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V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Z49" authorId="0" shapeId="0">
      <text>
        <r>
          <rPr>
            <sz val="11"/>
            <color rgb="FF000000"/>
            <rFont val="Calibri"/>
          </rPr>
          <t xml:space="preserve">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FINIQUITO FRANKLIN RODELI AGUILAR PEREZ$500.27
</t>
        </r>
      </text>
    </comment>
    <comment ref="D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F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H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J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L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N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P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R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T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V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Z51" authorId="0" shapeId="0">
      <text>
        <r>
          <rPr>
            <sz val="11"/>
            <color rgb="FF000000"/>
            <rFont val="Calibri"/>
          </rPr>
          <t xml:space="preserve">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CORPORATIVO$3,110.22
AGUINALDO CORRESPONDIENTE AL 2018 VILLAFLORES$5,191.81
AGUINALDO CORRESPONDIENTE AL 2018 PALMERAS$7,374.78
AGUINALDO CORRESPONDIENTE AL 2018 LLANTERA 9A.$7,413.80
AGUINALDO CORRESPONDIENTE AL 2018 LLANTERA 5A.$4,963.04
AGUINALDO CORRESPONDIENTE AL 2018 LEON 5A.$8,421.94
AGUINALDO CORRESPONDIENTE AL 2018 LIBRAMIENTO$6,867.25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ALMACEN MATRIZ$272.85
AGUINALDO CORRESPONDIENTE AL 2018 MATRIZ$6,614.53
AGUINALDO CORRESPONDIENTE AL 2018 LEON 9A.$4,890.45
AGUINALDO CORRESPONDIENTE AL 2018 LAURELES$12,853.49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AGUINALDO CORRESPONDIENTE AL 2018 ALMACEN LAURELES$701.63
</t>
        </r>
      </text>
    </comment>
    <comment ref="R55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T55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D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F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H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J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L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N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P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R56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T56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V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X56" authorId="0" shapeId="0">
      <text>
        <r>
          <rPr>
            <sz val="11"/>
            <color rgb="FF000000"/>
            <rFont val="Calibri"/>
          </rPr>
          <t xml:space="preserve">CREDITO BANAMEX$11,964.47
CREDITO BANAMEX$11,964.47
CREDITO BANAMEX$11,964.47
CREDITO BANAMEX$11,964.47
CREDITO BANAMEX$11,964.47
CREDITO BANAMEX$11,964.47
CREDITO BANAMEX$11,964.47
CREDITO BANAMEX$11,964.47
CREDITO BANAMEX$11,964.47
CREDITO BANAMEX$11,964.47
CREDITO BANAMEX$11,964.47
</t>
        </r>
      </text>
    </comment>
    <comment ref="D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F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H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J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L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N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P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R57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T57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V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X57" authorId="0" shapeId="0">
      <text>
        <r>
          <rPr>
            <sz val="11"/>
            <color rgb="FF000000"/>
            <rFont val="Calibri"/>
          </rPr>
          <t xml:space="preserve">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CREDITO BANCOMER 1$14,025.67
</t>
        </r>
      </text>
    </comment>
    <comment ref="D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F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H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J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L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N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P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R58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T58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V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X58" authorId="0" shapeId="0">
      <text>
        <r>
          <rPr>
            <sz val="11"/>
            <color rgb="FF000000"/>
            <rFont val="Calibri"/>
          </rPr>
          <t xml:space="preserve">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CREDITO SANTANDER 36 MESES$6,603.01
</t>
        </r>
      </text>
    </comment>
    <comment ref="D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F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H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J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L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N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P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R59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T59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V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X59" authorId="0" shapeId="0">
      <text>
        <r>
          <rPr>
            <sz val="11"/>
            <color rgb="FF000000"/>
            <rFont val="Calibri"/>
          </rPr>
          <t xml:space="preserve">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CREDITO SANTANDER 48 MESES$7,947.95
</t>
        </r>
      </text>
    </comment>
    <comment ref="D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F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H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J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L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N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P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R60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T60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V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X60" authorId="0" shapeId="0">
      <text>
        <r>
          <rPr>
            <sz val="11"/>
            <color rgb="FF000000"/>
            <rFont val="Calibri"/>
          </rPr>
          <t xml:space="preserve">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CREDITO BANCOMER 2$22,575.09
</t>
        </r>
      </text>
    </comment>
    <comment ref="D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F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H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J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L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N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P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T61" authorId="0" shapeId="0">
      <text>
        <r>
          <rPr>
            <sz val="11"/>
            <color rgb="FF000000"/>
            <rFont val="Calibri"/>
          </rPr>
          <t xml:space="preserve">COMISION POR RETIRO$10.00
COMISION POR RETIRO$10.00
</t>
        </r>
      </text>
    </comment>
    <comment ref="V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  <comment ref="Z61" authorId="0" shapeId="0">
      <text>
        <r>
          <rPr>
            <sz val="11"/>
            <color rgb="FF000000"/>
            <rFont val="Calibri"/>
          </rPr>
          <t xml:space="preserve">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CREDITO REVOLVENTE BANCOMER DICIEMBRE$34,396.70
</t>
        </r>
      </text>
    </comment>
  </commentList>
</comments>
</file>

<file path=xl/sharedStrings.xml><?xml version="1.0" encoding="utf-8"?>
<sst xmlns="http://schemas.openxmlformats.org/spreadsheetml/2006/main" count="561" uniqueCount="107">
  <si>
    <t xml:space="preserve">Reporte de Estado de Resultados del 2018-12-01 al 2018-12-31 </t>
  </si>
  <si>
    <t>CUENTA</t>
  </si>
  <si>
    <t>MATRIZ</t>
  </si>
  <si>
    <t>VILLAFLORES</t>
  </si>
  <si>
    <t>LEON 5TA</t>
  </si>
  <si>
    <t>PALMERAS</t>
  </si>
  <si>
    <t>LIB. SUR</t>
  </si>
  <si>
    <t>LLANTERA 9A</t>
  </si>
  <si>
    <t>LLANTERA 5A</t>
  </si>
  <si>
    <t>MERCALTOS</t>
  </si>
  <si>
    <t>SAN RAMON</t>
  </si>
  <si>
    <t>LEON 9A</t>
  </si>
  <si>
    <t>LEON SCLC</t>
  </si>
  <si>
    <t>LAURELES</t>
  </si>
  <si>
    <t>GENERAL</t>
  </si>
  <si>
    <t>UTILIDAD BRUTA</t>
  </si>
  <si>
    <t>VENTAS EN GENERAL</t>
  </si>
  <si>
    <t>COSTOS</t>
  </si>
  <si>
    <t>GASTOS DE OPERACION</t>
  </si>
  <si>
    <t>COMBUSTIBLES Y LUBRICANTES</t>
  </si>
  <si>
    <t>AGUA</t>
  </si>
  <si>
    <t>ENERGIA ELECTRICA</t>
  </si>
  <si>
    <t>PAPELERIA Y ARTICULOS DE OFICINA</t>
  </si>
  <si>
    <t>MANTENIMIENTO Y CONSERVACION</t>
  </si>
  <si>
    <t>FLETES</t>
  </si>
  <si>
    <t>HERRAMIENTAS</t>
  </si>
  <si>
    <t>PROVEEDORES VARIOS</t>
  </si>
  <si>
    <t>TELEFONO E INTERNET</t>
  </si>
  <si>
    <t>VIGILANCIA Y SEGURIDAD</t>
  </si>
  <si>
    <t>LIMPIEZA</t>
  </si>
  <si>
    <t>PROPAGANDA Y PUBLICIDAD</t>
  </si>
  <si>
    <t>MANTENIMIENTO CORRECTIVO</t>
  </si>
  <si>
    <t>MANTENIMIENTO PREVENTIVO</t>
  </si>
  <si>
    <t>CASETAS</t>
  </si>
  <si>
    <t>COFFE BREAK</t>
  </si>
  <si>
    <t>OTROS GASTOS</t>
  </si>
  <si>
    <t>UNIFORMES</t>
  </si>
  <si>
    <t>RENTAS</t>
  </si>
  <si>
    <t>SUELDOS Y SALARIOS</t>
  </si>
  <si>
    <t>IMSS</t>
  </si>
  <si>
    <t>EQUIPOS DE COMPUTO Y ACCESORIOS</t>
  </si>
  <si>
    <t>SEGUROS</t>
  </si>
  <si>
    <t>EQUIPOS DE TRANSPORTACION</t>
  </si>
  <si>
    <t>ACARREOS</t>
  </si>
  <si>
    <t>TENENCIAS Y REFRENDOS</t>
  </si>
  <si>
    <t>MULTAS Y RECARGOS</t>
  </si>
  <si>
    <t>CONSTRUCCION</t>
  </si>
  <si>
    <t>MANO DE OBRA</t>
  </si>
  <si>
    <t>CAJA CHICA</t>
  </si>
  <si>
    <t>CAPACITACION</t>
  </si>
  <si>
    <t>COMISIONES</t>
  </si>
  <si>
    <t>OUTSOURCING</t>
  </si>
  <si>
    <t>BONOS</t>
  </si>
  <si>
    <t>HIGIENE Y SEGURIDAD</t>
  </si>
  <si>
    <t>TRAMITES INSTITUCIONALES</t>
  </si>
  <si>
    <t>INCENTIVOS</t>
  </si>
  <si>
    <t>FINIQUITOS</t>
  </si>
  <si>
    <t>GASTOS MEDICOS</t>
  </si>
  <si>
    <t>AGUINALDOS</t>
  </si>
  <si>
    <t>GASTOS DE REPRESENTACIÓN</t>
  </si>
  <si>
    <t>IMPUESTOS Y DERECHOS</t>
  </si>
  <si>
    <t>GASTOS FINANCIEROS</t>
  </si>
  <si>
    <t>CREDITO BANAMEX</t>
  </si>
  <si>
    <t>CREDITO BANCOMER 1</t>
  </si>
  <si>
    <t>CREDITO SANTANDER 36 MESES</t>
  </si>
  <si>
    <t>CREDITO SANTANDER 48 MESES</t>
  </si>
  <si>
    <t>CREDITO BANCOMER 2</t>
  </si>
  <si>
    <t>CREDITO BANCOMER REVOLVENTE</t>
  </si>
  <si>
    <t>COMISIONES BANCARIAS</t>
  </si>
  <si>
    <t>UTILIDAD/PÉRDIDA</t>
  </si>
  <si>
    <t>Fecha P.E. :</t>
  </si>
  <si>
    <t>Indefinido</t>
  </si>
  <si>
    <t xml:space="preserve">Monto P.E. : </t>
  </si>
  <si>
    <t>2018-12-05</t>
  </si>
  <si>
    <t>2018-12-21</t>
  </si>
  <si>
    <t>2018-12-06</t>
  </si>
  <si>
    <t>Fecha</t>
  </si>
  <si>
    <t>Ventas</t>
  </si>
  <si>
    <t>Gastos</t>
  </si>
  <si>
    <t>2018-12-01</t>
  </si>
  <si>
    <t>2018-12-02</t>
  </si>
  <si>
    <t>2018-12-03</t>
  </si>
  <si>
    <t>2018-12-04</t>
  </si>
  <si>
    <t>2018-12-07</t>
  </si>
  <si>
    <t>2018-12-08</t>
  </si>
  <si>
    <t>2018-12-09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</si>
  <si>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</si>
  <si>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</si>
  <si>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</si>
  <si>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</si>
  <si>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</si>
  <si>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</si>
  <si>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</si>
  <si>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2018-12-17</t>
  </si>
  <si>
    <t>2018-12-18</t>
  </si>
  <si>
    <t>2018-12-19</t>
  </si>
  <si>
    <t>2018-12-20</t>
  </si>
  <si>
    <t>2018-12-22</t>
  </si>
  <si>
    <t>2018-12-23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</si>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</sst>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6" x14ac:knownFonts="1">
    <font>
      <sz val="11"/>
      <color rgb="FF000000"/>
      <name val="Calibri"/>
    </font>
    <font>
      <b/>
      <sz val="11"/>
      <color rgb="FF000000"/>
      <name val="Arial"/>
    </font>
    <font>
      <b/>
      <sz val="11"/>
      <color rgb="FFFFFFFF"/>
      <name val="Arial"/>
    </font>
    <font>
      <sz val="11"/>
      <color rgb="FFFFFFFF"/>
      <name val="Verdana"/>
    </font>
    <font>
      <sz val="12"/>
      <color rgb="FF009900"/>
      <name val="Arial"/>
    </font>
    <font>
      <u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F013A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Continuous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0" xfId="0" applyNumberFormat="1" applyFont="1"/>
    <xf numFmtId="0" fontId="0" fillId="0" borderId="0" xfId="0"/>
    <xf numFmtId="0" fontId="1" fillId="0" borderId="0" xfId="0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s-MX" b="0" i="0" u="none" strike="noStrike">
                <a:latin typeface="Calibri"/>
              </a:rPr>
              <a:t>Punto de Equilibrio MATRIZ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Data!$A$3:$A$33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Data!$B$3:$B$33</c:f>
              <c:numCache>
                <c:formatCode>\$#,##0.00;\-\$#,##0.00</c:formatCode>
                <c:ptCount val="31"/>
                <c:pt idx="0">
                  <c:v>37577</c:v>
                </c:pt>
                <c:pt idx="1">
                  <c:v>37577</c:v>
                </c:pt>
                <c:pt idx="2">
                  <c:v>66633</c:v>
                </c:pt>
                <c:pt idx="3">
                  <c:v>86053</c:v>
                </c:pt>
                <c:pt idx="4">
                  <c:v>111129</c:v>
                </c:pt>
                <c:pt idx="5">
                  <c:v>161144.5</c:v>
                </c:pt>
                <c:pt idx="6">
                  <c:v>164881.5</c:v>
                </c:pt>
                <c:pt idx="7">
                  <c:v>191861.5</c:v>
                </c:pt>
                <c:pt idx="8">
                  <c:v>191861.5</c:v>
                </c:pt>
                <c:pt idx="9">
                  <c:v>210757.5</c:v>
                </c:pt>
                <c:pt idx="10">
                  <c:v>218801.5</c:v>
                </c:pt>
                <c:pt idx="11">
                  <c:v>233768.5</c:v>
                </c:pt>
                <c:pt idx="12">
                  <c:v>262608.5</c:v>
                </c:pt>
                <c:pt idx="13">
                  <c:v>277938.5</c:v>
                </c:pt>
                <c:pt idx="14">
                  <c:v>294370.5</c:v>
                </c:pt>
                <c:pt idx="15">
                  <c:v>294370.5</c:v>
                </c:pt>
                <c:pt idx="16">
                  <c:v>368005.5</c:v>
                </c:pt>
                <c:pt idx="17">
                  <c:v>385215.48</c:v>
                </c:pt>
                <c:pt idx="18">
                  <c:v>440009.48</c:v>
                </c:pt>
                <c:pt idx="19">
                  <c:v>475375.48</c:v>
                </c:pt>
                <c:pt idx="20">
                  <c:v>510800.48</c:v>
                </c:pt>
                <c:pt idx="21">
                  <c:v>528100.48</c:v>
                </c:pt>
                <c:pt idx="22">
                  <c:v>528100.48</c:v>
                </c:pt>
                <c:pt idx="23">
                  <c:v>556919.48</c:v>
                </c:pt>
                <c:pt idx="24">
                  <c:v>556919.48</c:v>
                </c:pt>
                <c:pt idx="25">
                  <c:v>581944.48</c:v>
                </c:pt>
                <c:pt idx="26">
                  <c:v>628004.48</c:v>
                </c:pt>
                <c:pt idx="27">
                  <c:v>647986.15</c:v>
                </c:pt>
                <c:pt idx="28">
                  <c:v>649636.15</c:v>
                </c:pt>
                <c:pt idx="29">
                  <c:v>649636.15</c:v>
                </c:pt>
                <c:pt idx="30">
                  <c:v>661895.06000000006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Data!$C$3:$C$33</c:f>
              <c:numCache>
                <c:formatCode>\$#,##0.00;\-\$#,##0.00</c:formatCode>
                <c:ptCount val="31"/>
                <c:pt idx="0">
                  <c:v>45033.63</c:v>
                </c:pt>
                <c:pt idx="1">
                  <c:v>81634.39</c:v>
                </c:pt>
                <c:pt idx="2">
                  <c:v>102802.14</c:v>
                </c:pt>
                <c:pt idx="3">
                  <c:v>118553.43</c:v>
                </c:pt>
                <c:pt idx="4">
                  <c:v>143552.18</c:v>
                </c:pt>
                <c:pt idx="5">
                  <c:v>179674.59</c:v>
                </c:pt>
                <c:pt idx="6">
                  <c:v>182314.96</c:v>
                </c:pt>
                <c:pt idx="7">
                  <c:v>203543.51</c:v>
                </c:pt>
                <c:pt idx="8">
                  <c:v>203543.51</c:v>
                </c:pt>
                <c:pt idx="9">
                  <c:v>216918.62</c:v>
                </c:pt>
                <c:pt idx="10">
                  <c:v>223739.78</c:v>
                </c:pt>
                <c:pt idx="11">
                  <c:v>276816.58</c:v>
                </c:pt>
                <c:pt idx="12">
                  <c:v>332043.89</c:v>
                </c:pt>
                <c:pt idx="13">
                  <c:v>344484.54</c:v>
                </c:pt>
                <c:pt idx="14">
                  <c:v>380305.85</c:v>
                </c:pt>
                <c:pt idx="15">
                  <c:v>380305.85</c:v>
                </c:pt>
                <c:pt idx="16">
                  <c:v>433802.53</c:v>
                </c:pt>
                <c:pt idx="17">
                  <c:v>447382.29599999997</c:v>
                </c:pt>
                <c:pt idx="18">
                  <c:v>485887.80599999998</c:v>
                </c:pt>
                <c:pt idx="19">
                  <c:v>514278.91600000003</c:v>
                </c:pt>
                <c:pt idx="20">
                  <c:v>541356.23600000003</c:v>
                </c:pt>
                <c:pt idx="21">
                  <c:v>556781.55599999998</c:v>
                </c:pt>
                <c:pt idx="22">
                  <c:v>557269.09600000002</c:v>
                </c:pt>
                <c:pt idx="23">
                  <c:v>578710.68599999999</c:v>
                </c:pt>
                <c:pt idx="24">
                  <c:v>578710.68599999999</c:v>
                </c:pt>
                <c:pt idx="25">
                  <c:v>596396.40599999996</c:v>
                </c:pt>
                <c:pt idx="26">
                  <c:v>628872.10600000003</c:v>
                </c:pt>
                <c:pt idx="27">
                  <c:v>655059.45499999996</c:v>
                </c:pt>
                <c:pt idx="28">
                  <c:v>656331.09499999997</c:v>
                </c:pt>
                <c:pt idx="29">
                  <c:v>656331.09499999997</c:v>
                </c:pt>
                <c:pt idx="30">
                  <c:v>706816.12199999997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7610976"/>
        <c:axId val="-1607607168"/>
      </c:lineChart>
      <c:catAx>
        <c:axId val="-16076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7607168"/>
        <c:crosses val="autoZero"/>
        <c:auto val="1"/>
        <c:lblAlgn val="ctr"/>
        <c:lblOffset val="100"/>
        <c:noMultiLvlLbl val="0"/>
      </c:catAx>
      <c:valAx>
        <c:axId val="-160760716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760716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LEON 9A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Data!$AL$2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Data!$AK$3:$AK$33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Data!$AL$3:$AL$33</c:f>
              <c:numCache>
                <c:formatCode>\$#,##0.00;\-\$#,##0.00</c:formatCode>
                <c:ptCount val="31"/>
                <c:pt idx="0">
                  <c:v>1230</c:v>
                </c:pt>
                <c:pt idx="1">
                  <c:v>1230</c:v>
                </c:pt>
                <c:pt idx="2">
                  <c:v>5005</c:v>
                </c:pt>
                <c:pt idx="3">
                  <c:v>12030.04</c:v>
                </c:pt>
                <c:pt idx="4">
                  <c:v>14673.04</c:v>
                </c:pt>
                <c:pt idx="5">
                  <c:v>19422.04</c:v>
                </c:pt>
                <c:pt idx="6">
                  <c:v>37513.040000000001</c:v>
                </c:pt>
                <c:pt idx="7">
                  <c:v>46913.04</c:v>
                </c:pt>
                <c:pt idx="8">
                  <c:v>46913.04</c:v>
                </c:pt>
                <c:pt idx="9">
                  <c:v>56443.040000000001</c:v>
                </c:pt>
                <c:pt idx="10">
                  <c:v>61963.040000000001</c:v>
                </c:pt>
                <c:pt idx="11">
                  <c:v>88523.04</c:v>
                </c:pt>
                <c:pt idx="12">
                  <c:v>95749.04</c:v>
                </c:pt>
                <c:pt idx="13">
                  <c:v>105902.04</c:v>
                </c:pt>
                <c:pt idx="14">
                  <c:v>113228.36</c:v>
                </c:pt>
                <c:pt idx="15">
                  <c:v>113228.36</c:v>
                </c:pt>
                <c:pt idx="16">
                  <c:v>127842.36</c:v>
                </c:pt>
                <c:pt idx="17">
                  <c:v>135832.35999999999</c:v>
                </c:pt>
                <c:pt idx="18">
                  <c:v>182086.36</c:v>
                </c:pt>
                <c:pt idx="19">
                  <c:v>199512.36</c:v>
                </c:pt>
                <c:pt idx="20">
                  <c:v>220205.36</c:v>
                </c:pt>
                <c:pt idx="21">
                  <c:v>222375.36</c:v>
                </c:pt>
                <c:pt idx="22">
                  <c:v>222375.36</c:v>
                </c:pt>
                <c:pt idx="23">
                  <c:v>227549.36</c:v>
                </c:pt>
                <c:pt idx="24">
                  <c:v>227549.36</c:v>
                </c:pt>
                <c:pt idx="25">
                  <c:v>242789.36</c:v>
                </c:pt>
                <c:pt idx="26">
                  <c:v>269406.36</c:v>
                </c:pt>
                <c:pt idx="27">
                  <c:v>292624.86</c:v>
                </c:pt>
                <c:pt idx="28">
                  <c:v>307793.36</c:v>
                </c:pt>
                <c:pt idx="29">
                  <c:v>307793.36</c:v>
                </c:pt>
                <c:pt idx="30">
                  <c:v>312645.36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Data!$AM$2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Data!$AM$3:$AM$33</c:f>
              <c:numCache>
                <c:formatCode>\$#,##0.00;\-\$#,##0.00</c:formatCode>
                <c:ptCount val="31"/>
                <c:pt idx="0">
                  <c:v>11257.73</c:v>
                </c:pt>
                <c:pt idx="1">
                  <c:v>47858.49</c:v>
                </c:pt>
                <c:pt idx="2">
                  <c:v>51012.87</c:v>
                </c:pt>
                <c:pt idx="3">
                  <c:v>58058.088000000003</c:v>
                </c:pt>
                <c:pt idx="4">
                  <c:v>67261.398000000001</c:v>
                </c:pt>
                <c:pt idx="5">
                  <c:v>71944.258000000002</c:v>
                </c:pt>
                <c:pt idx="6">
                  <c:v>85276.047999999995</c:v>
                </c:pt>
                <c:pt idx="7">
                  <c:v>92509.597999999998</c:v>
                </c:pt>
                <c:pt idx="8">
                  <c:v>92509.597999999998</c:v>
                </c:pt>
                <c:pt idx="9">
                  <c:v>99303.508000000002</c:v>
                </c:pt>
                <c:pt idx="10">
                  <c:v>104357.868</c:v>
                </c:pt>
                <c:pt idx="11">
                  <c:v>123861.088</c:v>
                </c:pt>
                <c:pt idx="12">
                  <c:v>163868.598</c:v>
                </c:pt>
                <c:pt idx="13">
                  <c:v>173147.348</c:v>
                </c:pt>
                <c:pt idx="14">
                  <c:v>193609.182</c:v>
                </c:pt>
                <c:pt idx="15">
                  <c:v>193609.182</c:v>
                </c:pt>
                <c:pt idx="16">
                  <c:v>205791.16200000001</c:v>
                </c:pt>
                <c:pt idx="17">
                  <c:v>212916.94200000001</c:v>
                </c:pt>
                <c:pt idx="18">
                  <c:v>245319.45199999999</c:v>
                </c:pt>
                <c:pt idx="19">
                  <c:v>261772.56200000001</c:v>
                </c:pt>
                <c:pt idx="20">
                  <c:v>276597.48200000002</c:v>
                </c:pt>
                <c:pt idx="21">
                  <c:v>278982.80200000003</c:v>
                </c:pt>
                <c:pt idx="22">
                  <c:v>279470.342</c:v>
                </c:pt>
                <c:pt idx="23">
                  <c:v>283860.43199999997</c:v>
                </c:pt>
                <c:pt idx="24">
                  <c:v>283860.43199999997</c:v>
                </c:pt>
                <c:pt idx="25">
                  <c:v>294696.652</c:v>
                </c:pt>
                <c:pt idx="26">
                  <c:v>313522.13199999998</c:v>
                </c:pt>
                <c:pt idx="27">
                  <c:v>341975.26199999999</c:v>
                </c:pt>
                <c:pt idx="28">
                  <c:v>352709.85200000001</c:v>
                </c:pt>
                <c:pt idx="29">
                  <c:v>352709.85200000001</c:v>
                </c:pt>
                <c:pt idx="30">
                  <c:v>375704.12199999997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62032"/>
        <c:axId val="-1606059856"/>
      </c:lineChart>
      <c:catAx>
        <c:axId val="-160606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59856"/>
        <c:crosses val="autoZero"/>
        <c:auto val="1"/>
        <c:lblAlgn val="ctr"/>
        <c:lblOffset val="100"/>
        <c:noMultiLvlLbl val="0"/>
      </c:catAx>
      <c:valAx>
        <c:axId val="-1606059856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59856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LEON SCLC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Data!$AP$2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Data!$AO$3:$AO$33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Data!$AP$3:$AP$33</c:f>
              <c:numCache>
                <c:formatCode>\$#,##0.00;\-\$#,##0.00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Data!$AQ$2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Data!$AQ$3:$AQ$33</c:f>
              <c:numCache>
                <c:formatCode>\$#,##0.00;\-\$#,##0.00</c:formatCode>
                <c:ptCount val="31"/>
                <c:pt idx="0">
                  <c:v>9881.2800000000007</c:v>
                </c:pt>
                <c:pt idx="1">
                  <c:v>46482.04</c:v>
                </c:pt>
                <c:pt idx="2">
                  <c:v>46482.04</c:v>
                </c:pt>
                <c:pt idx="3">
                  <c:v>46482.04</c:v>
                </c:pt>
                <c:pt idx="4">
                  <c:v>53085.05</c:v>
                </c:pt>
                <c:pt idx="5">
                  <c:v>53085.05</c:v>
                </c:pt>
                <c:pt idx="6">
                  <c:v>53085.05</c:v>
                </c:pt>
                <c:pt idx="7">
                  <c:v>53085.05</c:v>
                </c:pt>
                <c:pt idx="8">
                  <c:v>53085.05</c:v>
                </c:pt>
                <c:pt idx="9">
                  <c:v>53085.05</c:v>
                </c:pt>
                <c:pt idx="10">
                  <c:v>53085.05</c:v>
                </c:pt>
                <c:pt idx="11">
                  <c:v>53085.05</c:v>
                </c:pt>
                <c:pt idx="12">
                  <c:v>53085.05</c:v>
                </c:pt>
                <c:pt idx="13">
                  <c:v>53085.05</c:v>
                </c:pt>
                <c:pt idx="14">
                  <c:v>53085.05</c:v>
                </c:pt>
                <c:pt idx="15">
                  <c:v>53085.05</c:v>
                </c:pt>
                <c:pt idx="16">
                  <c:v>53085.05</c:v>
                </c:pt>
                <c:pt idx="17">
                  <c:v>53085.05</c:v>
                </c:pt>
                <c:pt idx="18">
                  <c:v>53085.05</c:v>
                </c:pt>
                <c:pt idx="19">
                  <c:v>53085.05</c:v>
                </c:pt>
                <c:pt idx="20">
                  <c:v>53085.05</c:v>
                </c:pt>
                <c:pt idx="21">
                  <c:v>53085.05</c:v>
                </c:pt>
                <c:pt idx="22">
                  <c:v>53085.05</c:v>
                </c:pt>
                <c:pt idx="23">
                  <c:v>53085.05</c:v>
                </c:pt>
                <c:pt idx="24">
                  <c:v>53085.05</c:v>
                </c:pt>
                <c:pt idx="25">
                  <c:v>53085.05</c:v>
                </c:pt>
                <c:pt idx="26">
                  <c:v>53085.05</c:v>
                </c:pt>
                <c:pt idx="27">
                  <c:v>65049.52</c:v>
                </c:pt>
                <c:pt idx="28">
                  <c:v>65049.52</c:v>
                </c:pt>
                <c:pt idx="29">
                  <c:v>65049.52</c:v>
                </c:pt>
                <c:pt idx="30">
                  <c:v>65049.52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67472"/>
        <c:axId val="-1606066928"/>
      </c:lineChart>
      <c:catAx>
        <c:axId val="-160606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66928"/>
        <c:crosses val="autoZero"/>
        <c:auto val="1"/>
        <c:lblAlgn val="ctr"/>
        <c:lblOffset val="100"/>
        <c:noMultiLvlLbl val="0"/>
      </c:catAx>
      <c:valAx>
        <c:axId val="-160606692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66928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s-MX" b="0" i="0" u="none" strike="noStrike">
                <a:latin typeface="Calibri"/>
              </a:rPr>
              <a:t>Punto de Equilibrio General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Data!$BJ$2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Data!$BI$3:$BI$33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Data!$BJ$3:$BJ$33</c:f>
              <c:numCache>
                <c:formatCode>General</c:formatCode>
                <c:ptCount val="31"/>
                <c:pt idx="0">
                  <c:v>342106.04</c:v>
                </c:pt>
                <c:pt idx="1">
                  <c:v>378814.04</c:v>
                </c:pt>
                <c:pt idx="2">
                  <c:v>644757.04</c:v>
                </c:pt>
                <c:pt idx="3">
                  <c:v>906074.08</c:v>
                </c:pt>
                <c:pt idx="4">
                  <c:v>1172013.08</c:v>
                </c:pt>
                <c:pt idx="5">
                  <c:v>1436562.72</c:v>
                </c:pt>
                <c:pt idx="6">
                  <c:v>1675775.72</c:v>
                </c:pt>
                <c:pt idx="7">
                  <c:v>2046462.02</c:v>
                </c:pt>
                <c:pt idx="8">
                  <c:v>2075379.02</c:v>
                </c:pt>
                <c:pt idx="9">
                  <c:v>2338392.02</c:v>
                </c:pt>
                <c:pt idx="10">
                  <c:v>2587281.7999999998</c:v>
                </c:pt>
                <c:pt idx="11">
                  <c:v>2924267.8</c:v>
                </c:pt>
                <c:pt idx="12">
                  <c:v>3167878.95</c:v>
                </c:pt>
                <c:pt idx="13">
                  <c:v>3420710.95</c:v>
                </c:pt>
                <c:pt idx="14">
                  <c:v>3693298.11</c:v>
                </c:pt>
                <c:pt idx="15">
                  <c:v>3740617.61</c:v>
                </c:pt>
                <c:pt idx="16">
                  <c:v>4078185.61</c:v>
                </c:pt>
                <c:pt idx="17">
                  <c:v>4436845.59</c:v>
                </c:pt>
                <c:pt idx="18">
                  <c:v>4853774.59</c:v>
                </c:pt>
                <c:pt idx="19">
                  <c:v>5164542.59</c:v>
                </c:pt>
                <c:pt idx="20">
                  <c:v>5632849.8700000001</c:v>
                </c:pt>
                <c:pt idx="21">
                  <c:v>5945119.71</c:v>
                </c:pt>
                <c:pt idx="22">
                  <c:v>5945119.71</c:v>
                </c:pt>
                <c:pt idx="23">
                  <c:v>6257586.71</c:v>
                </c:pt>
                <c:pt idx="24">
                  <c:v>6257586.71</c:v>
                </c:pt>
                <c:pt idx="25">
                  <c:v>6598058.1100000003</c:v>
                </c:pt>
                <c:pt idx="26">
                  <c:v>7002473.1100000003</c:v>
                </c:pt>
                <c:pt idx="27">
                  <c:v>7309054.2800000003</c:v>
                </c:pt>
                <c:pt idx="28">
                  <c:v>7603726.5800000001</c:v>
                </c:pt>
                <c:pt idx="29">
                  <c:v>7668226.5800000001</c:v>
                </c:pt>
                <c:pt idx="30">
                  <c:v>7852433.4900000002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Data!$BK$2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Data!$BK$3:$BK$33</c:f>
              <c:numCache>
                <c:formatCode>General</c:formatCode>
                <c:ptCount val="31"/>
                <c:pt idx="0">
                  <c:v>480163.54800000001</c:v>
                </c:pt>
                <c:pt idx="1">
                  <c:v>909967.50800000003</c:v>
                </c:pt>
                <c:pt idx="2">
                  <c:v>1102993.2180000001</c:v>
                </c:pt>
                <c:pt idx="3">
                  <c:v>1320494.0160000001</c:v>
                </c:pt>
                <c:pt idx="4">
                  <c:v>1627809.6459999999</c:v>
                </c:pt>
                <c:pt idx="5">
                  <c:v>1825821.084</c:v>
                </c:pt>
                <c:pt idx="6">
                  <c:v>1994542.784</c:v>
                </c:pt>
                <c:pt idx="7">
                  <c:v>2274047.6940000001</c:v>
                </c:pt>
                <c:pt idx="8">
                  <c:v>2296689.594</c:v>
                </c:pt>
                <c:pt idx="9">
                  <c:v>2518017.4139999999</c:v>
                </c:pt>
                <c:pt idx="10">
                  <c:v>2709233.28</c:v>
                </c:pt>
                <c:pt idx="11">
                  <c:v>2998429.32</c:v>
                </c:pt>
                <c:pt idx="12">
                  <c:v>3557704.3250000002</c:v>
                </c:pt>
                <c:pt idx="13">
                  <c:v>3770390.375</c:v>
                </c:pt>
                <c:pt idx="14">
                  <c:v>4240560.767</c:v>
                </c:pt>
                <c:pt idx="15">
                  <c:v>4275134.4170000004</c:v>
                </c:pt>
                <c:pt idx="16">
                  <c:v>4555794.6169999996</c:v>
                </c:pt>
                <c:pt idx="17">
                  <c:v>4829373.1629999997</c:v>
                </c:pt>
                <c:pt idx="18">
                  <c:v>5122470.2829999998</c:v>
                </c:pt>
                <c:pt idx="19">
                  <c:v>5415550.9029999999</c:v>
                </c:pt>
                <c:pt idx="20">
                  <c:v>5773361.9790000003</c:v>
                </c:pt>
                <c:pt idx="21">
                  <c:v>6002417.7070000004</c:v>
                </c:pt>
                <c:pt idx="22">
                  <c:v>6007780.6469999999</c:v>
                </c:pt>
                <c:pt idx="23">
                  <c:v>6236040.6869999999</c:v>
                </c:pt>
                <c:pt idx="24">
                  <c:v>6236040.6869999999</c:v>
                </c:pt>
                <c:pt idx="25">
                  <c:v>6477917.5669999998</c:v>
                </c:pt>
                <c:pt idx="26">
                  <c:v>6766575.0970000001</c:v>
                </c:pt>
                <c:pt idx="27">
                  <c:v>7118214.8859999999</c:v>
                </c:pt>
                <c:pt idx="28">
                  <c:v>7327192.5360000003</c:v>
                </c:pt>
                <c:pt idx="29">
                  <c:v>7373792.5360000003</c:v>
                </c:pt>
                <c:pt idx="30">
                  <c:v>7928154.4029999999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64208"/>
        <c:axId val="-1606070192"/>
      </c:lineChart>
      <c:catAx>
        <c:axId val="-160606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70192"/>
        <c:crosses val="autoZero"/>
        <c:auto val="1"/>
        <c:lblAlgn val="ctr"/>
        <c:lblOffset val="100"/>
        <c:noMultiLvlLbl val="0"/>
      </c:catAx>
      <c:valAx>
        <c:axId val="-1606070192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7019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LAURELES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Data!$AT$2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Data!$AS$3:$AS$33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Data!$AT$3:$AT$33</c:f>
              <c:numCache>
                <c:formatCode>\$#,##0.00;\-\$#,##0.00</c:formatCode>
                <c:ptCount val="31"/>
                <c:pt idx="0">
                  <c:v>44622</c:v>
                </c:pt>
                <c:pt idx="1">
                  <c:v>64702</c:v>
                </c:pt>
                <c:pt idx="2">
                  <c:v>107152</c:v>
                </c:pt>
                <c:pt idx="3">
                  <c:v>132052</c:v>
                </c:pt>
                <c:pt idx="4">
                  <c:v>178702</c:v>
                </c:pt>
                <c:pt idx="5">
                  <c:v>210430</c:v>
                </c:pt>
                <c:pt idx="6">
                  <c:v>277594</c:v>
                </c:pt>
                <c:pt idx="7">
                  <c:v>383069</c:v>
                </c:pt>
                <c:pt idx="8">
                  <c:v>399421</c:v>
                </c:pt>
                <c:pt idx="9">
                  <c:v>439195</c:v>
                </c:pt>
                <c:pt idx="10">
                  <c:v>474220</c:v>
                </c:pt>
                <c:pt idx="11">
                  <c:v>532660</c:v>
                </c:pt>
                <c:pt idx="12">
                  <c:v>589266</c:v>
                </c:pt>
                <c:pt idx="13">
                  <c:v>615322</c:v>
                </c:pt>
                <c:pt idx="14">
                  <c:v>686041</c:v>
                </c:pt>
                <c:pt idx="15">
                  <c:v>711726</c:v>
                </c:pt>
                <c:pt idx="16">
                  <c:v>767716</c:v>
                </c:pt>
                <c:pt idx="17">
                  <c:v>886244</c:v>
                </c:pt>
                <c:pt idx="18">
                  <c:v>947339</c:v>
                </c:pt>
                <c:pt idx="19">
                  <c:v>990189</c:v>
                </c:pt>
                <c:pt idx="20">
                  <c:v>1068753</c:v>
                </c:pt>
                <c:pt idx="21">
                  <c:v>1175665</c:v>
                </c:pt>
                <c:pt idx="22">
                  <c:v>1175665</c:v>
                </c:pt>
                <c:pt idx="23">
                  <c:v>1253710</c:v>
                </c:pt>
                <c:pt idx="24">
                  <c:v>1253710</c:v>
                </c:pt>
                <c:pt idx="25">
                  <c:v>1307754</c:v>
                </c:pt>
                <c:pt idx="26">
                  <c:v>1394054</c:v>
                </c:pt>
                <c:pt idx="27">
                  <c:v>1456654</c:v>
                </c:pt>
                <c:pt idx="28">
                  <c:v>1499404</c:v>
                </c:pt>
                <c:pt idx="29">
                  <c:v>1558264</c:v>
                </c:pt>
                <c:pt idx="30">
                  <c:v>1574064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Data!$AU$2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Data!$AU$3:$AU$33</c:f>
              <c:numCache>
                <c:formatCode>\$#,##0.00;\-\$#,##0.00</c:formatCode>
                <c:ptCount val="31"/>
                <c:pt idx="0">
                  <c:v>75753.179999999993</c:v>
                </c:pt>
                <c:pt idx="1">
                  <c:v>90509.18</c:v>
                </c:pt>
                <c:pt idx="2">
                  <c:v>120452.73</c:v>
                </c:pt>
                <c:pt idx="3">
                  <c:v>140656.01999999999</c:v>
                </c:pt>
                <c:pt idx="4">
                  <c:v>181246.22</c:v>
                </c:pt>
                <c:pt idx="5">
                  <c:v>204851.91</c:v>
                </c:pt>
                <c:pt idx="6">
                  <c:v>252063.99</c:v>
                </c:pt>
                <c:pt idx="7">
                  <c:v>337469.04</c:v>
                </c:pt>
                <c:pt idx="8">
                  <c:v>350715.44</c:v>
                </c:pt>
                <c:pt idx="9">
                  <c:v>379484.15</c:v>
                </c:pt>
                <c:pt idx="10">
                  <c:v>405192.01</c:v>
                </c:pt>
                <c:pt idx="11">
                  <c:v>446773.91</c:v>
                </c:pt>
                <c:pt idx="12">
                  <c:v>524840.55000000005</c:v>
                </c:pt>
                <c:pt idx="13">
                  <c:v>544789.4</c:v>
                </c:pt>
                <c:pt idx="14">
                  <c:v>614154.68999999994</c:v>
                </c:pt>
                <c:pt idx="15">
                  <c:v>633034.18999999994</c:v>
                </c:pt>
                <c:pt idx="16">
                  <c:v>694179.37</c:v>
                </c:pt>
                <c:pt idx="17">
                  <c:v>778698.73</c:v>
                </c:pt>
                <c:pt idx="18">
                  <c:v>821543.94</c:v>
                </c:pt>
                <c:pt idx="19">
                  <c:v>854820.85</c:v>
                </c:pt>
                <c:pt idx="20">
                  <c:v>910861.47</c:v>
                </c:pt>
                <c:pt idx="21">
                  <c:v>986005.35</c:v>
                </c:pt>
                <c:pt idx="22">
                  <c:v>986492.89</c:v>
                </c:pt>
                <c:pt idx="23">
                  <c:v>1041892.68</c:v>
                </c:pt>
                <c:pt idx="24">
                  <c:v>1041892.68</c:v>
                </c:pt>
                <c:pt idx="25">
                  <c:v>1080349.69</c:v>
                </c:pt>
                <c:pt idx="26">
                  <c:v>1140953.27</c:v>
                </c:pt>
                <c:pt idx="27">
                  <c:v>1186508.98</c:v>
                </c:pt>
                <c:pt idx="28">
                  <c:v>1216710.6200000001</c:v>
                </c:pt>
                <c:pt idx="29">
                  <c:v>1259162.6200000001</c:v>
                </c:pt>
                <c:pt idx="30">
                  <c:v>1339736.45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58224"/>
        <c:axId val="-1606064752"/>
      </c:lineChart>
      <c:catAx>
        <c:axId val="-16060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64752"/>
        <c:crosses val="autoZero"/>
        <c:auto val="1"/>
        <c:lblAlgn val="ctr"/>
        <c:lblOffset val="100"/>
        <c:noMultiLvlLbl val="0"/>
      </c:catAx>
      <c:valAx>
        <c:axId val="-1606064752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64752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s-MX" b="0" i="0" u="none" strike="noStrike">
                <a:latin typeface="Calibri"/>
              </a:rPr>
              <a:t>Punto de Equilibrio VILLAFLORES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Data!$F$2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Data!$E$3:$E$33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Data!$F$3:$F$33</c:f>
              <c:numCache>
                <c:formatCode>\$#,##0.00;\-\$#,##0.00</c:formatCode>
                <c:ptCount val="31"/>
                <c:pt idx="0">
                  <c:v>700</c:v>
                </c:pt>
                <c:pt idx="1">
                  <c:v>700</c:v>
                </c:pt>
                <c:pt idx="2">
                  <c:v>8160</c:v>
                </c:pt>
                <c:pt idx="3">
                  <c:v>13620</c:v>
                </c:pt>
                <c:pt idx="4">
                  <c:v>16220</c:v>
                </c:pt>
                <c:pt idx="5">
                  <c:v>25068</c:v>
                </c:pt>
                <c:pt idx="6">
                  <c:v>33208</c:v>
                </c:pt>
                <c:pt idx="7">
                  <c:v>45008</c:v>
                </c:pt>
                <c:pt idx="8">
                  <c:v>45008</c:v>
                </c:pt>
                <c:pt idx="9">
                  <c:v>54994</c:v>
                </c:pt>
                <c:pt idx="10">
                  <c:v>58111</c:v>
                </c:pt>
                <c:pt idx="11">
                  <c:v>66411</c:v>
                </c:pt>
                <c:pt idx="12">
                  <c:v>72241</c:v>
                </c:pt>
                <c:pt idx="13">
                  <c:v>84143</c:v>
                </c:pt>
                <c:pt idx="14">
                  <c:v>91063</c:v>
                </c:pt>
                <c:pt idx="15">
                  <c:v>91063</c:v>
                </c:pt>
                <c:pt idx="16">
                  <c:v>97077</c:v>
                </c:pt>
                <c:pt idx="17">
                  <c:v>101003</c:v>
                </c:pt>
                <c:pt idx="18">
                  <c:v>119598</c:v>
                </c:pt>
                <c:pt idx="19">
                  <c:v>126268</c:v>
                </c:pt>
                <c:pt idx="20">
                  <c:v>133518</c:v>
                </c:pt>
                <c:pt idx="21">
                  <c:v>135398</c:v>
                </c:pt>
                <c:pt idx="22">
                  <c:v>135398</c:v>
                </c:pt>
                <c:pt idx="23">
                  <c:v>137648</c:v>
                </c:pt>
                <c:pt idx="24">
                  <c:v>137648</c:v>
                </c:pt>
                <c:pt idx="25">
                  <c:v>143438</c:v>
                </c:pt>
                <c:pt idx="26">
                  <c:v>147174</c:v>
                </c:pt>
                <c:pt idx="27">
                  <c:v>169230</c:v>
                </c:pt>
                <c:pt idx="28">
                  <c:v>175340</c:v>
                </c:pt>
                <c:pt idx="29">
                  <c:v>175340</c:v>
                </c:pt>
                <c:pt idx="30">
                  <c:v>182005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Data!$G$2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Data!$G$3:$G$33</c:f>
              <c:numCache>
                <c:formatCode>\$#,##0.00;\-\$#,##0.00</c:formatCode>
                <c:ptCount val="31"/>
                <c:pt idx="0">
                  <c:v>10886.73</c:v>
                </c:pt>
                <c:pt idx="1">
                  <c:v>47487.49</c:v>
                </c:pt>
                <c:pt idx="2">
                  <c:v>53271.37</c:v>
                </c:pt>
                <c:pt idx="3">
                  <c:v>59205.66</c:v>
                </c:pt>
                <c:pt idx="4">
                  <c:v>68378.87</c:v>
                </c:pt>
                <c:pt idx="5">
                  <c:v>75637.03</c:v>
                </c:pt>
                <c:pt idx="6">
                  <c:v>81546.5</c:v>
                </c:pt>
                <c:pt idx="7">
                  <c:v>90061.05</c:v>
                </c:pt>
                <c:pt idx="8">
                  <c:v>90061.05</c:v>
                </c:pt>
                <c:pt idx="9">
                  <c:v>97174.16</c:v>
                </c:pt>
                <c:pt idx="10">
                  <c:v>100546.42</c:v>
                </c:pt>
                <c:pt idx="11">
                  <c:v>109940.31</c:v>
                </c:pt>
                <c:pt idx="12">
                  <c:v>148970.62</c:v>
                </c:pt>
                <c:pt idx="13">
                  <c:v>159011.67000000001</c:v>
                </c:pt>
                <c:pt idx="14">
                  <c:v>174009.58</c:v>
                </c:pt>
                <c:pt idx="15">
                  <c:v>174009.58</c:v>
                </c:pt>
                <c:pt idx="16">
                  <c:v>180651.56</c:v>
                </c:pt>
                <c:pt idx="17">
                  <c:v>184932.54</c:v>
                </c:pt>
                <c:pt idx="18">
                  <c:v>197988.75</c:v>
                </c:pt>
                <c:pt idx="19">
                  <c:v>205912.66</c:v>
                </c:pt>
                <c:pt idx="20">
                  <c:v>213474.98</c:v>
                </c:pt>
                <c:pt idx="21">
                  <c:v>215707.3</c:v>
                </c:pt>
                <c:pt idx="22">
                  <c:v>216194.84</c:v>
                </c:pt>
                <c:pt idx="23">
                  <c:v>218538.13</c:v>
                </c:pt>
                <c:pt idx="24">
                  <c:v>218538.13</c:v>
                </c:pt>
                <c:pt idx="25">
                  <c:v>222759.35</c:v>
                </c:pt>
                <c:pt idx="26">
                  <c:v>225568.13</c:v>
                </c:pt>
                <c:pt idx="27">
                  <c:v>253207.51</c:v>
                </c:pt>
                <c:pt idx="28">
                  <c:v>257651.15</c:v>
                </c:pt>
                <c:pt idx="29">
                  <c:v>257651.15</c:v>
                </c:pt>
                <c:pt idx="30">
                  <c:v>284935.13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7606624"/>
        <c:axId val="-1607605536"/>
      </c:lineChart>
      <c:catAx>
        <c:axId val="-16076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7605536"/>
        <c:crosses val="autoZero"/>
        <c:auto val="1"/>
        <c:lblAlgn val="ctr"/>
        <c:lblOffset val="100"/>
        <c:noMultiLvlLbl val="0"/>
      </c:catAx>
      <c:valAx>
        <c:axId val="-1607605536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760553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LEON 5TA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Data!$J$2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Data!$I$3:$I$33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Data!$J$3:$J$33</c:f>
              <c:numCache>
                <c:formatCode>\$#,##0.00;\-\$#,##0.00</c:formatCode>
                <c:ptCount val="31"/>
                <c:pt idx="0">
                  <c:v>12500</c:v>
                </c:pt>
                <c:pt idx="1">
                  <c:v>12500</c:v>
                </c:pt>
                <c:pt idx="2">
                  <c:v>25000</c:v>
                </c:pt>
                <c:pt idx="3">
                  <c:v>31082</c:v>
                </c:pt>
                <c:pt idx="4">
                  <c:v>57182</c:v>
                </c:pt>
                <c:pt idx="5">
                  <c:v>66812</c:v>
                </c:pt>
                <c:pt idx="6">
                  <c:v>72542</c:v>
                </c:pt>
                <c:pt idx="7">
                  <c:v>92292</c:v>
                </c:pt>
                <c:pt idx="8">
                  <c:v>92292</c:v>
                </c:pt>
                <c:pt idx="9">
                  <c:v>113999</c:v>
                </c:pt>
                <c:pt idx="10">
                  <c:v>132059</c:v>
                </c:pt>
                <c:pt idx="11">
                  <c:v>156789</c:v>
                </c:pt>
                <c:pt idx="12">
                  <c:v>161139</c:v>
                </c:pt>
                <c:pt idx="13">
                  <c:v>168839</c:v>
                </c:pt>
                <c:pt idx="14">
                  <c:v>173989</c:v>
                </c:pt>
                <c:pt idx="15">
                  <c:v>173989</c:v>
                </c:pt>
                <c:pt idx="16">
                  <c:v>192689</c:v>
                </c:pt>
                <c:pt idx="17">
                  <c:v>222849</c:v>
                </c:pt>
                <c:pt idx="18">
                  <c:v>244679</c:v>
                </c:pt>
                <c:pt idx="19">
                  <c:v>277329</c:v>
                </c:pt>
                <c:pt idx="20">
                  <c:v>308481</c:v>
                </c:pt>
                <c:pt idx="21">
                  <c:v>324421</c:v>
                </c:pt>
                <c:pt idx="22">
                  <c:v>324421</c:v>
                </c:pt>
                <c:pt idx="23">
                  <c:v>329671</c:v>
                </c:pt>
                <c:pt idx="24">
                  <c:v>329671</c:v>
                </c:pt>
                <c:pt idx="25">
                  <c:v>343441</c:v>
                </c:pt>
                <c:pt idx="26">
                  <c:v>353177</c:v>
                </c:pt>
                <c:pt idx="27">
                  <c:v>361527</c:v>
                </c:pt>
                <c:pt idx="28">
                  <c:v>381227</c:v>
                </c:pt>
                <c:pt idx="29">
                  <c:v>381227</c:v>
                </c:pt>
                <c:pt idx="30">
                  <c:v>395877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Data!$K$2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Data!$K$3:$K$33</c:f>
              <c:numCache>
                <c:formatCode>\$#,##0.00;\-\$#,##0.00</c:formatCode>
                <c:ptCount val="31"/>
                <c:pt idx="0">
                  <c:v>19146.73</c:v>
                </c:pt>
                <c:pt idx="1">
                  <c:v>55747.49</c:v>
                </c:pt>
                <c:pt idx="2">
                  <c:v>65009.37</c:v>
                </c:pt>
                <c:pt idx="3">
                  <c:v>71379.06</c:v>
                </c:pt>
                <c:pt idx="4">
                  <c:v>100252.27</c:v>
                </c:pt>
                <c:pt idx="5">
                  <c:v>108057.83</c:v>
                </c:pt>
                <c:pt idx="6">
                  <c:v>112093.3</c:v>
                </c:pt>
                <c:pt idx="7">
                  <c:v>126172.85</c:v>
                </c:pt>
                <c:pt idx="8">
                  <c:v>126172.85</c:v>
                </c:pt>
                <c:pt idx="9">
                  <c:v>161490.66</c:v>
                </c:pt>
                <c:pt idx="10">
                  <c:v>175433.02</c:v>
                </c:pt>
                <c:pt idx="11">
                  <c:v>193456.83</c:v>
                </c:pt>
                <c:pt idx="12">
                  <c:v>231586.14</c:v>
                </c:pt>
                <c:pt idx="13">
                  <c:v>238741.04</c:v>
                </c:pt>
                <c:pt idx="14">
                  <c:v>277111.13</c:v>
                </c:pt>
                <c:pt idx="15">
                  <c:v>277111.13</c:v>
                </c:pt>
                <c:pt idx="16">
                  <c:v>293228.56</c:v>
                </c:pt>
                <c:pt idx="17">
                  <c:v>315873.34000000003</c:v>
                </c:pt>
                <c:pt idx="18">
                  <c:v>331179.05</c:v>
                </c:pt>
                <c:pt idx="19">
                  <c:v>357488.96</c:v>
                </c:pt>
                <c:pt idx="20">
                  <c:v>380371.18</c:v>
                </c:pt>
                <c:pt idx="21">
                  <c:v>392395.5</c:v>
                </c:pt>
                <c:pt idx="22">
                  <c:v>392883.04</c:v>
                </c:pt>
                <c:pt idx="23">
                  <c:v>397326.33</c:v>
                </c:pt>
                <c:pt idx="24">
                  <c:v>397326.33</c:v>
                </c:pt>
                <c:pt idx="25">
                  <c:v>407165.88</c:v>
                </c:pt>
                <c:pt idx="26">
                  <c:v>415158.93</c:v>
                </c:pt>
                <c:pt idx="27">
                  <c:v>433204.11</c:v>
                </c:pt>
                <c:pt idx="28">
                  <c:v>447110.75</c:v>
                </c:pt>
                <c:pt idx="29">
                  <c:v>447110.75</c:v>
                </c:pt>
                <c:pt idx="30">
                  <c:v>490776.05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7609344"/>
        <c:axId val="-1607608800"/>
      </c:lineChart>
      <c:catAx>
        <c:axId val="-16076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7608800"/>
        <c:crosses val="autoZero"/>
        <c:auto val="1"/>
        <c:lblAlgn val="ctr"/>
        <c:lblOffset val="100"/>
        <c:noMultiLvlLbl val="0"/>
      </c:catAx>
      <c:valAx>
        <c:axId val="-1607608800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7608800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PALMERAS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Data!$N$2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Data!$M$3:$M$33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Data!$N$3:$N$33</c:f>
              <c:numCache>
                <c:formatCode>\$#,##0.00;\-\$#,##0.00</c:formatCode>
                <c:ptCount val="31"/>
                <c:pt idx="0">
                  <c:v>31498.04</c:v>
                </c:pt>
                <c:pt idx="1">
                  <c:v>31498.04</c:v>
                </c:pt>
                <c:pt idx="2">
                  <c:v>44974.04</c:v>
                </c:pt>
                <c:pt idx="3">
                  <c:v>57224.04</c:v>
                </c:pt>
                <c:pt idx="4">
                  <c:v>84779.04</c:v>
                </c:pt>
                <c:pt idx="5">
                  <c:v>115039.18</c:v>
                </c:pt>
                <c:pt idx="6">
                  <c:v>127622.18</c:v>
                </c:pt>
                <c:pt idx="7">
                  <c:v>141214.48000000001</c:v>
                </c:pt>
                <c:pt idx="8">
                  <c:v>141214.48000000001</c:v>
                </c:pt>
                <c:pt idx="9">
                  <c:v>165110.48000000001</c:v>
                </c:pt>
                <c:pt idx="10">
                  <c:v>181891.26</c:v>
                </c:pt>
                <c:pt idx="11">
                  <c:v>192489.26</c:v>
                </c:pt>
                <c:pt idx="12">
                  <c:v>217637.5</c:v>
                </c:pt>
                <c:pt idx="13">
                  <c:v>275604.5</c:v>
                </c:pt>
                <c:pt idx="14">
                  <c:v>284714.84000000003</c:v>
                </c:pt>
                <c:pt idx="15">
                  <c:v>284714.84000000003</c:v>
                </c:pt>
                <c:pt idx="16">
                  <c:v>305387.84000000003</c:v>
                </c:pt>
                <c:pt idx="17">
                  <c:v>347566.84</c:v>
                </c:pt>
                <c:pt idx="18">
                  <c:v>371003.84</c:v>
                </c:pt>
                <c:pt idx="19">
                  <c:v>408267.84</c:v>
                </c:pt>
                <c:pt idx="20">
                  <c:v>443696.12</c:v>
                </c:pt>
                <c:pt idx="21">
                  <c:v>460696.12</c:v>
                </c:pt>
                <c:pt idx="22">
                  <c:v>460696.12</c:v>
                </c:pt>
                <c:pt idx="23">
                  <c:v>477654.12</c:v>
                </c:pt>
                <c:pt idx="24">
                  <c:v>477654.12</c:v>
                </c:pt>
                <c:pt idx="25">
                  <c:v>510250.52</c:v>
                </c:pt>
                <c:pt idx="26">
                  <c:v>533951.52</c:v>
                </c:pt>
                <c:pt idx="27">
                  <c:v>538441.52</c:v>
                </c:pt>
                <c:pt idx="28">
                  <c:v>582035.31999999995</c:v>
                </c:pt>
                <c:pt idx="29">
                  <c:v>582035.31999999995</c:v>
                </c:pt>
                <c:pt idx="30">
                  <c:v>605615.31999999995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Data!$O$2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Data!$O$3:$O$33</c:f>
              <c:numCache>
                <c:formatCode>\$#,##0.00;\-\$#,##0.00</c:formatCode>
                <c:ptCount val="31"/>
                <c:pt idx="0">
                  <c:v>40778.358</c:v>
                </c:pt>
                <c:pt idx="1">
                  <c:v>77379.118000000002</c:v>
                </c:pt>
                <c:pt idx="2">
                  <c:v>87040.868000000002</c:v>
                </c:pt>
                <c:pt idx="3">
                  <c:v>106617.24800000001</c:v>
                </c:pt>
                <c:pt idx="4">
                  <c:v>133449.10800000001</c:v>
                </c:pt>
                <c:pt idx="5">
                  <c:v>155695.766</c:v>
                </c:pt>
                <c:pt idx="6">
                  <c:v>164528.33600000001</c:v>
                </c:pt>
                <c:pt idx="7">
                  <c:v>174417.49600000001</c:v>
                </c:pt>
                <c:pt idx="8">
                  <c:v>174417.49600000001</c:v>
                </c:pt>
                <c:pt idx="9">
                  <c:v>191267.606</c:v>
                </c:pt>
                <c:pt idx="10">
                  <c:v>204238.152</c:v>
                </c:pt>
                <c:pt idx="11">
                  <c:v>212330.652</c:v>
                </c:pt>
                <c:pt idx="12">
                  <c:v>264983.73</c:v>
                </c:pt>
                <c:pt idx="13">
                  <c:v>307270.28000000003</c:v>
                </c:pt>
                <c:pt idx="14">
                  <c:v>336190.70799999998</c:v>
                </c:pt>
                <c:pt idx="15">
                  <c:v>336190.70799999998</c:v>
                </c:pt>
                <c:pt idx="16">
                  <c:v>352613.98800000001</c:v>
                </c:pt>
                <c:pt idx="17">
                  <c:v>383672.06800000003</c:v>
                </c:pt>
                <c:pt idx="18">
                  <c:v>400157.67800000001</c:v>
                </c:pt>
                <c:pt idx="19">
                  <c:v>429733.05800000002</c:v>
                </c:pt>
                <c:pt idx="20">
                  <c:v>456395.13400000002</c:v>
                </c:pt>
                <c:pt idx="21">
                  <c:v>469161.45400000003</c:v>
                </c:pt>
                <c:pt idx="22">
                  <c:v>469648.99400000001</c:v>
                </c:pt>
                <c:pt idx="23">
                  <c:v>482287.88400000002</c:v>
                </c:pt>
                <c:pt idx="24">
                  <c:v>482287.88400000002</c:v>
                </c:pt>
                <c:pt idx="25">
                  <c:v>505273.58399999997</c:v>
                </c:pt>
                <c:pt idx="26">
                  <c:v>523207.864</c:v>
                </c:pt>
                <c:pt idx="27">
                  <c:v>538551.04399999999</c:v>
                </c:pt>
                <c:pt idx="28">
                  <c:v>569183.34400000004</c:v>
                </c:pt>
                <c:pt idx="29">
                  <c:v>569183.34400000004</c:v>
                </c:pt>
                <c:pt idx="30">
                  <c:v>623407.27399999998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3883408"/>
        <c:axId val="-1606056592"/>
      </c:lineChart>
      <c:catAx>
        <c:axId val="-179388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56592"/>
        <c:crosses val="autoZero"/>
        <c:auto val="1"/>
        <c:lblAlgn val="ctr"/>
        <c:lblOffset val="100"/>
        <c:noMultiLvlLbl val="0"/>
      </c:catAx>
      <c:valAx>
        <c:axId val="-1606056592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56592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LIB. SUR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Data!$R$2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Data!$Q$3:$Q$33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Data!$R$3:$R$33</c:f>
              <c:numCache>
                <c:formatCode>\$#,##0.00;\-\$#,##0.00</c:formatCode>
                <c:ptCount val="31"/>
                <c:pt idx="0">
                  <c:v>57596</c:v>
                </c:pt>
                <c:pt idx="1">
                  <c:v>74224</c:v>
                </c:pt>
                <c:pt idx="2">
                  <c:v>103929</c:v>
                </c:pt>
                <c:pt idx="3">
                  <c:v>177847</c:v>
                </c:pt>
                <c:pt idx="4">
                  <c:v>234339</c:v>
                </c:pt>
                <c:pt idx="5">
                  <c:v>256229</c:v>
                </c:pt>
                <c:pt idx="6">
                  <c:v>286313</c:v>
                </c:pt>
                <c:pt idx="7">
                  <c:v>317615</c:v>
                </c:pt>
                <c:pt idx="8">
                  <c:v>330180</c:v>
                </c:pt>
                <c:pt idx="9">
                  <c:v>366820</c:v>
                </c:pt>
                <c:pt idx="10">
                  <c:v>410073</c:v>
                </c:pt>
                <c:pt idx="11">
                  <c:v>463350</c:v>
                </c:pt>
                <c:pt idx="12">
                  <c:v>502985</c:v>
                </c:pt>
                <c:pt idx="13">
                  <c:v>547976</c:v>
                </c:pt>
                <c:pt idx="14">
                  <c:v>586154</c:v>
                </c:pt>
                <c:pt idx="15">
                  <c:v>607788.5</c:v>
                </c:pt>
                <c:pt idx="16">
                  <c:v>638382.5</c:v>
                </c:pt>
                <c:pt idx="17">
                  <c:v>654687.5</c:v>
                </c:pt>
                <c:pt idx="18">
                  <c:v>704564.5</c:v>
                </c:pt>
                <c:pt idx="19">
                  <c:v>753786.5</c:v>
                </c:pt>
                <c:pt idx="20">
                  <c:v>827493.5</c:v>
                </c:pt>
                <c:pt idx="21">
                  <c:v>865933.34</c:v>
                </c:pt>
                <c:pt idx="22">
                  <c:v>865933.34</c:v>
                </c:pt>
                <c:pt idx="23">
                  <c:v>920123.34</c:v>
                </c:pt>
                <c:pt idx="24">
                  <c:v>920123.34</c:v>
                </c:pt>
                <c:pt idx="25">
                  <c:v>956819.34</c:v>
                </c:pt>
                <c:pt idx="26">
                  <c:v>991568.34</c:v>
                </c:pt>
                <c:pt idx="27">
                  <c:v>1039318.34</c:v>
                </c:pt>
                <c:pt idx="28">
                  <c:v>1058203.3400000001</c:v>
                </c:pt>
                <c:pt idx="29">
                  <c:v>1063843.3400000001</c:v>
                </c:pt>
                <c:pt idx="30">
                  <c:v>1073918.3400000001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Data!$S$2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Data!$S$3:$S$33</c:f>
              <c:numCache>
                <c:formatCode>\$#,##0.00;\-\$#,##0.00</c:formatCode>
                <c:ptCount val="31"/>
                <c:pt idx="0">
                  <c:v>59437.89</c:v>
                </c:pt>
                <c:pt idx="1">
                  <c:v>108478.25</c:v>
                </c:pt>
                <c:pt idx="2">
                  <c:v>132080.29999999999</c:v>
                </c:pt>
                <c:pt idx="3">
                  <c:v>186224.96</c:v>
                </c:pt>
                <c:pt idx="4">
                  <c:v>233142.78</c:v>
                </c:pt>
                <c:pt idx="5">
                  <c:v>249729.34</c:v>
                </c:pt>
                <c:pt idx="6">
                  <c:v>270812.61</c:v>
                </c:pt>
                <c:pt idx="7">
                  <c:v>294527.56</c:v>
                </c:pt>
                <c:pt idx="8">
                  <c:v>303923.06</c:v>
                </c:pt>
                <c:pt idx="9">
                  <c:v>329748.96999999997</c:v>
                </c:pt>
                <c:pt idx="10">
                  <c:v>362066.43</c:v>
                </c:pt>
                <c:pt idx="11">
                  <c:v>400527.23</c:v>
                </c:pt>
                <c:pt idx="12">
                  <c:v>463289.04</c:v>
                </c:pt>
                <c:pt idx="13">
                  <c:v>496732.8</c:v>
                </c:pt>
                <c:pt idx="14">
                  <c:v>555817.31000000006</c:v>
                </c:pt>
                <c:pt idx="15">
                  <c:v>571511.46</c:v>
                </c:pt>
                <c:pt idx="16">
                  <c:v>595279.43999999994</c:v>
                </c:pt>
                <c:pt idx="17">
                  <c:v>608355.72</c:v>
                </c:pt>
                <c:pt idx="18">
                  <c:v>643371.32999999996</c:v>
                </c:pt>
                <c:pt idx="19">
                  <c:v>681100.29</c:v>
                </c:pt>
                <c:pt idx="20">
                  <c:v>750053.01</c:v>
                </c:pt>
                <c:pt idx="21">
                  <c:v>777827.21799999999</c:v>
                </c:pt>
                <c:pt idx="22">
                  <c:v>778314.75800000003</c:v>
                </c:pt>
                <c:pt idx="23">
                  <c:v>817016.04799999995</c:v>
                </c:pt>
                <c:pt idx="24">
                  <c:v>817016.04799999995</c:v>
                </c:pt>
                <c:pt idx="25">
                  <c:v>842871.46799999999</c:v>
                </c:pt>
                <c:pt idx="26">
                  <c:v>868239.348</c:v>
                </c:pt>
                <c:pt idx="27">
                  <c:v>913974.52800000005</c:v>
                </c:pt>
                <c:pt idx="28">
                  <c:v>928310.66799999995</c:v>
                </c:pt>
                <c:pt idx="29">
                  <c:v>932458.66799999995</c:v>
                </c:pt>
                <c:pt idx="30">
                  <c:v>991115.598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70736"/>
        <c:axId val="-1606065296"/>
      </c:lineChart>
      <c:catAx>
        <c:axId val="-16060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65296"/>
        <c:crosses val="autoZero"/>
        <c:auto val="1"/>
        <c:lblAlgn val="ctr"/>
        <c:lblOffset val="100"/>
        <c:noMultiLvlLbl val="0"/>
      </c:catAx>
      <c:valAx>
        <c:axId val="-1606065296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65296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LLANTERA 9A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Data!$V$2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Data!$U$3:$U$33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Data!$V$3:$V$33</c:f>
              <c:numCache>
                <c:formatCode>\$#,##0.00;\-\$#,##0.00</c:formatCode>
                <c:ptCount val="31"/>
                <c:pt idx="0">
                  <c:v>20350</c:v>
                </c:pt>
                <c:pt idx="1">
                  <c:v>20350</c:v>
                </c:pt>
                <c:pt idx="2">
                  <c:v>49904</c:v>
                </c:pt>
                <c:pt idx="3">
                  <c:v>76754</c:v>
                </c:pt>
                <c:pt idx="4">
                  <c:v>81554</c:v>
                </c:pt>
                <c:pt idx="5">
                  <c:v>107968</c:v>
                </c:pt>
                <c:pt idx="6">
                  <c:v>115428</c:v>
                </c:pt>
                <c:pt idx="7">
                  <c:v>124528</c:v>
                </c:pt>
                <c:pt idx="8">
                  <c:v>124528</c:v>
                </c:pt>
                <c:pt idx="9">
                  <c:v>141713</c:v>
                </c:pt>
                <c:pt idx="10">
                  <c:v>169275</c:v>
                </c:pt>
                <c:pt idx="11">
                  <c:v>227355</c:v>
                </c:pt>
                <c:pt idx="12">
                  <c:v>245315</c:v>
                </c:pt>
                <c:pt idx="13">
                  <c:v>265538</c:v>
                </c:pt>
                <c:pt idx="14">
                  <c:v>293988</c:v>
                </c:pt>
                <c:pt idx="15">
                  <c:v>293988</c:v>
                </c:pt>
                <c:pt idx="16">
                  <c:v>302938</c:v>
                </c:pt>
                <c:pt idx="17">
                  <c:v>315698</c:v>
                </c:pt>
                <c:pt idx="18">
                  <c:v>327638</c:v>
                </c:pt>
                <c:pt idx="19">
                  <c:v>337888</c:v>
                </c:pt>
                <c:pt idx="20">
                  <c:v>382733</c:v>
                </c:pt>
                <c:pt idx="21">
                  <c:v>391853</c:v>
                </c:pt>
                <c:pt idx="22">
                  <c:v>391853</c:v>
                </c:pt>
                <c:pt idx="23">
                  <c:v>412578</c:v>
                </c:pt>
                <c:pt idx="24">
                  <c:v>412578</c:v>
                </c:pt>
                <c:pt idx="25">
                  <c:v>418538</c:v>
                </c:pt>
                <c:pt idx="26">
                  <c:v>443231</c:v>
                </c:pt>
                <c:pt idx="27">
                  <c:v>473011</c:v>
                </c:pt>
                <c:pt idx="28">
                  <c:v>530191</c:v>
                </c:pt>
                <c:pt idx="29">
                  <c:v>530191</c:v>
                </c:pt>
                <c:pt idx="30">
                  <c:v>551771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Data!$W$2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Data!$W$3:$W$33</c:f>
              <c:numCache>
                <c:formatCode>\$#,##0.00;\-\$#,##0.00</c:formatCode>
                <c:ptCount val="31"/>
                <c:pt idx="0">
                  <c:v>55974.73</c:v>
                </c:pt>
                <c:pt idx="1">
                  <c:v>92575.49</c:v>
                </c:pt>
                <c:pt idx="2">
                  <c:v>113546.84</c:v>
                </c:pt>
                <c:pt idx="3">
                  <c:v>134564.13</c:v>
                </c:pt>
                <c:pt idx="4">
                  <c:v>145277.34</c:v>
                </c:pt>
                <c:pt idx="5">
                  <c:v>164961.70000000001</c:v>
                </c:pt>
                <c:pt idx="6">
                  <c:v>170208.17</c:v>
                </c:pt>
                <c:pt idx="7">
                  <c:v>177764.72</c:v>
                </c:pt>
                <c:pt idx="8">
                  <c:v>177764.72</c:v>
                </c:pt>
                <c:pt idx="9">
                  <c:v>190016.07</c:v>
                </c:pt>
                <c:pt idx="10">
                  <c:v>211208.33</c:v>
                </c:pt>
                <c:pt idx="11">
                  <c:v>252785.95</c:v>
                </c:pt>
                <c:pt idx="12">
                  <c:v>300307.26</c:v>
                </c:pt>
                <c:pt idx="13">
                  <c:v>316271.01</c:v>
                </c:pt>
                <c:pt idx="14">
                  <c:v>357241.58</c:v>
                </c:pt>
                <c:pt idx="15">
                  <c:v>357241.58</c:v>
                </c:pt>
                <c:pt idx="16">
                  <c:v>366014.78</c:v>
                </c:pt>
                <c:pt idx="17">
                  <c:v>376479.56</c:v>
                </c:pt>
                <c:pt idx="18">
                  <c:v>384862.27</c:v>
                </c:pt>
                <c:pt idx="19">
                  <c:v>395776.87</c:v>
                </c:pt>
                <c:pt idx="20">
                  <c:v>427630.19</c:v>
                </c:pt>
                <c:pt idx="21">
                  <c:v>434880.51</c:v>
                </c:pt>
                <c:pt idx="22">
                  <c:v>435368.05</c:v>
                </c:pt>
                <c:pt idx="23">
                  <c:v>452093.84</c:v>
                </c:pt>
                <c:pt idx="24">
                  <c:v>452093.84</c:v>
                </c:pt>
                <c:pt idx="25">
                  <c:v>456434.06</c:v>
                </c:pt>
                <c:pt idx="26">
                  <c:v>473912.74</c:v>
                </c:pt>
                <c:pt idx="27">
                  <c:v>507758.92</c:v>
                </c:pt>
                <c:pt idx="28">
                  <c:v>547901.56000000006</c:v>
                </c:pt>
                <c:pt idx="29">
                  <c:v>547901.56000000006</c:v>
                </c:pt>
                <c:pt idx="30">
                  <c:v>600806.73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61488"/>
        <c:axId val="-1606055504"/>
      </c:lineChart>
      <c:catAx>
        <c:axId val="-160606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55504"/>
        <c:crosses val="autoZero"/>
        <c:auto val="1"/>
        <c:lblAlgn val="ctr"/>
        <c:lblOffset val="100"/>
        <c:noMultiLvlLbl val="0"/>
      </c:catAx>
      <c:valAx>
        <c:axId val="-1606055504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55504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LLANTERA 5A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Data!$Z$2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Data!$Y$3:$Y$33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Data!$Z$3:$Z$33</c:f>
              <c:numCache>
                <c:formatCode>\$#,##0.00;\-\$#,##0.00</c:formatCode>
                <c:ptCount val="31"/>
                <c:pt idx="0">
                  <c:v>21660</c:v>
                </c:pt>
                <c:pt idx="1">
                  <c:v>21660</c:v>
                </c:pt>
                <c:pt idx="2">
                  <c:v>38583</c:v>
                </c:pt>
                <c:pt idx="3">
                  <c:v>51463</c:v>
                </c:pt>
                <c:pt idx="4">
                  <c:v>64213</c:v>
                </c:pt>
                <c:pt idx="5">
                  <c:v>100113</c:v>
                </c:pt>
                <c:pt idx="6">
                  <c:v>115405</c:v>
                </c:pt>
                <c:pt idx="7">
                  <c:v>166222</c:v>
                </c:pt>
                <c:pt idx="8">
                  <c:v>166222</c:v>
                </c:pt>
                <c:pt idx="9">
                  <c:v>180402</c:v>
                </c:pt>
                <c:pt idx="10">
                  <c:v>189562</c:v>
                </c:pt>
                <c:pt idx="11">
                  <c:v>213318</c:v>
                </c:pt>
                <c:pt idx="12">
                  <c:v>221683.91</c:v>
                </c:pt>
                <c:pt idx="13">
                  <c:v>234891.91</c:v>
                </c:pt>
                <c:pt idx="14">
                  <c:v>265757.40999999997</c:v>
                </c:pt>
                <c:pt idx="15">
                  <c:v>265757.40999999997</c:v>
                </c:pt>
                <c:pt idx="16">
                  <c:v>298225.40999999997</c:v>
                </c:pt>
                <c:pt idx="17">
                  <c:v>312461.40999999997</c:v>
                </c:pt>
                <c:pt idx="18">
                  <c:v>349465.41</c:v>
                </c:pt>
                <c:pt idx="19">
                  <c:v>375450.41</c:v>
                </c:pt>
                <c:pt idx="20">
                  <c:v>407517.41</c:v>
                </c:pt>
                <c:pt idx="21">
                  <c:v>439685.41</c:v>
                </c:pt>
                <c:pt idx="22">
                  <c:v>439685.41</c:v>
                </c:pt>
                <c:pt idx="23">
                  <c:v>456265.41</c:v>
                </c:pt>
                <c:pt idx="24">
                  <c:v>456265.41</c:v>
                </c:pt>
                <c:pt idx="25">
                  <c:v>514643.41</c:v>
                </c:pt>
                <c:pt idx="26">
                  <c:v>552013.41</c:v>
                </c:pt>
                <c:pt idx="27">
                  <c:v>567183.41</c:v>
                </c:pt>
                <c:pt idx="28">
                  <c:v>584228.41</c:v>
                </c:pt>
                <c:pt idx="29">
                  <c:v>584228.41</c:v>
                </c:pt>
                <c:pt idx="30">
                  <c:v>601798.41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Data!$AA$2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Data!$AA$3:$AA$33</c:f>
              <c:numCache>
                <c:formatCode>\$#,##0.00;\-\$#,##0.00</c:formatCode>
                <c:ptCount val="31"/>
                <c:pt idx="0">
                  <c:v>34056.730000000003</c:v>
                </c:pt>
                <c:pt idx="1">
                  <c:v>70657.490000000005</c:v>
                </c:pt>
                <c:pt idx="2">
                  <c:v>82842.14</c:v>
                </c:pt>
                <c:pt idx="3">
                  <c:v>94066.73</c:v>
                </c:pt>
                <c:pt idx="4">
                  <c:v>113998.86</c:v>
                </c:pt>
                <c:pt idx="5">
                  <c:v>140193.42000000001</c:v>
                </c:pt>
                <c:pt idx="6">
                  <c:v>150922.29</c:v>
                </c:pt>
                <c:pt idx="7">
                  <c:v>186768.19</c:v>
                </c:pt>
                <c:pt idx="8">
                  <c:v>186768.19</c:v>
                </c:pt>
                <c:pt idx="9">
                  <c:v>211105.87</c:v>
                </c:pt>
                <c:pt idx="10">
                  <c:v>219658.23</c:v>
                </c:pt>
                <c:pt idx="11">
                  <c:v>236961.33</c:v>
                </c:pt>
                <c:pt idx="12">
                  <c:v>278182.09700000001</c:v>
                </c:pt>
                <c:pt idx="13">
                  <c:v>289137.34700000001</c:v>
                </c:pt>
                <c:pt idx="14">
                  <c:v>329508.777</c:v>
                </c:pt>
                <c:pt idx="15">
                  <c:v>329508.777</c:v>
                </c:pt>
                <c:pt idx="16">
                  <c:v>354496.90700000001</c:v>
                </c:pt>
                <c:pt idx="17">
                  <c:v>365994.88699999999</c:v>
                </c:pt>
                <c:pt idx="18">
                  <c:v>392171.40700000001</c:v>
                </c:pt>
                <c:pt idx="19">
                  <c:v>413615.81699999998</c:v>
                </c:pt>
                <c:pt idx="20">
                  <c:v>436823.53700000001</c:v>
                </c:pt>
                <c:pt idx="21">
                  <c:v>460271.61700000003</c:v>
                </c:pt>
                <c:pt idx="22">
                  <c:v>460759.15700000001</c:v>
                </c:pt>
                <c:pt idx="23">
                  <c:v>473217.51699999999</c:v>
                </c:pt>
                <c:pt idx="24">
                  <c:v>473217.51699999999</c:v>
                </c:pt>
                <c:pt idx="25">
                  <c:v>515068.93699999998</c:v>
                </c:pt>
                <c:pt idx="26">
                  <c:v>541421.51699999999</c:v>
                </c:pt>
                <c:pt idx="27">
                  <c:v>564275.90700000001</c:v>
                </c:pt>
                <c:pt idx="28">
                  <c:v>576324.04700000002</c:v>
                </c:pt>
                <c:pt idx="29">
                  <c:v>576324.04700000002</c:v>
                </c:pt>
                <c:pt idx="30">
                  <c:v>620623.527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57680"/>
        <c:axId val="-1606060944"/>
      </c:lineChart>
      <c:catAx>
        <c:axId val="-160605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60944"/>
        <c:crosses val="autoZero"/>
        <c:auto val="1"/>
        <c:lblAlgn val="ctr"/>
        <c:lblOffset val="100"/>
        <c:noMultiLvlLbl val="0"/>
      </c:catAx>
      <c:valAx>
        <c:axId val="-1606060944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60944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MERCALTOS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Data!$AD$2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Data!$AC$3:$AC$33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Data!$AD$3:$AD$33</c:f>
              <c:numCache>
                <c:formatCode>\$#,##0.00;\-\$#,##0.00</c:formatCode>
                <c:ptCount val="31"/>
                <c:pt idx="0">
                  <c:v>61698</c:v>
                </c:pt>
                <c:pt idx="1">
                  <c:v>61698</c:v>
                </c:pt>
                <c:pt idx="2">
                  <c:v>112477</c:v>
                </c:pt>
                <c:pt idx="3">
                  <c:v>154397</c:v>
                </c:pt>
                <c:pt idx="4">
                  <c:v>178015</c:v>
                </c:pt>
                <c:pt idx="5">
                  <c:v>197450</c:v>
                </c:pt>
                <c:pt idx="6">
                  <c:v>219262</c:v>
                </c:pt>
                <c:pt idx="7">
                  <c:v>251691</c:v>
                </c:pt>
                <c:pt idx="8">
                  <c:v>251691</c:v>
                </c:pt>
                <c:pt idx="9">
                  <c:v>266488</c:v>
                </c:pt>
                <c:pt idx="10">
                  <c:v>294261</c:v>
                </c:pt>
                <c:pt idx="11">
                  <c:v>314009</c:v>
                </c:pt>
                <c:pt idx="12">
                  <c:v>343983</c:v>
                </c:pt>
                <c:pt idx="13">
                  <c:v>358405</c:v>
                </c:pt>
                <c:pt idx="14">
                  <c:v>399896</c:v>
                </c:pt>
                <c:pt idx="15">
                  <c:v>399896</c:v>
                </c:pt>
                <c:pt idx="16">
                  <c:v>426886</c:v>
                </c:pt>
                <c:pt idx="17">
                  <c:v>479802</c:v>
                </c:pt>
                <c:pt idx="18">
                  <c:v>526795</c:v>
                </c:pt>
                <c:pt idx="19">
                  <c:v>556285</c:v>
                </c:pt>
                <c:pt idx="20">
                  <c:v>620492</c:v>
                </c:pt>
                <c:pt idx="21">
                  <c:v>637582</c:v>
                </c:pt>
                <c:pt idx="22">
                  <c:v>637582</c:v>
                </c:pt>
                <c:pt idx="23">
                  <c:v>699113</c:v>
                </c:pt>
                <c:pt idx="24">
                  <c:v>699113</c:v>
                </c:pt>
                <c:pt idx="25">
                  <c:v>735649</c:v>
                </c:pt>
                <c:pt idx="26">
                  <c:v>791289</c:v>
                </c:pt>
                <c:pt idx="27">
                  <c:v>838219</c:v>
                </c:pt>
                <c:pt idx="28">
                  <c:v>885624</c:v>
                </c:pt>
                <c:pt idx="29">
                  <c:v>885624</c:v>
                </c:pt>
                <c:pt idx="30">
                  <c:v>913670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Data!$AE$2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Data!$AE$3:$AE$33</c:f>
              <c:numCache>
                <c:formatCode>\$#,##0.00;\-\$#,##0.00</c:formatCode>
                <c:ptCount val="31"/>
                <c:pt idx="0">
                  <c:v>62169.33</c:v>
                </c:pt>
                <c:pt idx="1">
                  <c:v>98770.09</c:v>
                </c:pt>
                <c:pt idx="2">
                  <c:v>134543.94</c:v>
                </c:pt>
                <c:pt idx="3">
                  <c:v>166497.35</c:v>
                </c:pt>
                <c:pt idx="4">
                  <c:v>190006.36</c:v>
                </c:pt>
                <c:pt idx="5">
                  <c:v>204675.42</c:v>
                </c:pt>
                <c:pt idx="6">
                  <c:v>219968.29</c:v>
                </c:pt>
                <c:pt idx="7">
                  <c:v>243722.14</c:v>
                </c:pt>
                <c:pt idx="8">
                  <c:v>243722.14</c:v>
                </c:pt>
                <c:pt idx="9">
                  <c:v>254257.95</c:v>
                </c:pt>
                <c:pt idx="10">
                  <c:v>274596.78000000003</c:v>
                </c:pt>
                <c:pt idx="11">
                  <c:v>289134.28000000003</c:v>
                </c:pt>
                <c:pt idx="12">
                  <c:v>345102.06</c:v>
                </c:pt>
                <c:pt idx="13">
                  <c:v>356573.03</c:v>
                </c:pt>
                <c:pt idx="14">
                  <c:v>435520.64</c:v>
                </c:pt>
                <c:pt idx="15">
                  <c:v>435520.64</c:v>
                </c:pt>
                <c:pt idx="16">
                  <c:v>456434.82</c:v>
                </c:pt>
                <c:pt idx="17">
                  <c:v>497962.8</c:v>
                </c:pt>
                <c:pt idx="18">
                  <c:v>530959.61</c:v>
                </c:pt>
                <c:pt idx="19">
                  <c:v>572581.52</c:v>
                </c:pt>
                <c:pt idx="20">
                  <c:v>618067.24</c:v>
                </c:pt>
                <c:pt idx="21">
                  <c:v>630411.56000000006</c:v>
                </c:pt>
                <c:pt idx="22">
                  <c:v>630899.1</c:v>
                </c:pt>
                <c:pt idx="23">
                  <c:v>674270.03</c:v>
                </c:pt>
                <c:pt idx="24">
                  <c:v>674270.03</c:v>
                </c:pt>
                <c:pt idx="25">
                  <c:v>700126.73</c:v>
                </c:pt>
                <c:pt idx="26">
                  <c:v>739349.24</c:v>
                </c:pt>
                <c:pt idx="27">
                  <c:v>784370.31</c:v>
                </c:pt>
                <c:pt idx="28">
                  <c:v>817684.45</c:v>
                </c:pt>
                <c:pt idx="29">
                  <c:v>817684.45</c:v>
                </c:pt>
                <c:pt idx="30">
                  <c:v>874915.94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68016"/>
        <c:axId val="-1606066384"/>
      </c:lineChart>
      <c:catAx>
        <c:axId val="-160606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66384"/>
        <c:crosses val="autoZero"/>
        <c:auto val="1"/>
        <c:lblAlgn val="ctr"/>
        <c:lblOffset val="100"/>
        <c:noMultiLvlLbl val="0"/>
      </c:catAx>
      <c:valAx>
        <c:axId val="-1606066384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66384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Punto de Equilibrio SAN RAMON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Data!$AH$2</c:f>
              <c:strCache>
                <c:ptCount val="1"/>
                <c:pt idx="0">
                  <c:v>Ventas</c:v>
                </c:pt>
              </c:strCache>
            </c:strRef>
          </c:tx>
          <c:spPr>
            <a:ln w="12700"/>
          </c:spPr>
          <c:cat>
            <c:strRef>
              <c:f>Data!$AG$3:$AG$33</c:f>
              <c:strCache>
                <c:ptCount val="31"/>
                <c:pt idx="0">
                  <c:v>2018-12-01</c:v>
                </c:pt>
                <c:pt idx="1">
                  <c:v>2018-12-02</c:v>
                </c:pt>
                <c:pt idx="2">
                  <c:v>2018-12-03</c:v>
                </c:pt>
                <c:pt idx="3">
                  <c:v>2018-12-04</c:v>
                </c:pt>
                <c:pt idx="4">
                  <c:v>2018-12-05</c:v>
                </c:pt>
                <c:pt idx="5">
                  <c:v>2018-12-06</c:v>
                </c:pt>
                <c:pt idx="6">
                  <c:v>2018-12-07</c:v>
                </c:pt>
                <c:pt idx="7">
                  <c:v>2018-12-08</c:v>
                </c:pt>
                <c:pt idx="8">
                  <c:v>2018-12-09</c:v>
                </c:pt>
                <c:pt idx="9">
                  <c:v>2018-12-10</c:v>
                </c:pt>
                <c:pt idx="10">
                  <c:v>2018-12-11</c:v>
                </c:pt>
                <c:pt idx="11">
                  <c:v>2018-12-12</c:v>
                </c:pt>
                <c:pt idx="12">
                  <c:v>2018-12-13</c:v>
                </c:pt>
                <c:pt idx="13">
                  <c:v>2018-12-14</c:v>
                </c:pt>
                <c:pt idx="14">
                  <c:v>2018-12-15</c:v>
                </c:pt>
                <c:pt idx="15">
                  <c:v>2018-12-16</c:v>
                </c:pt>
                <c:pt idx="16">
                  <c:v>2018-12-17</c:v>
                </c:pt>
                <c:pt idx="17">
                  <c:v>2018-12-18</c:v>
                </c:pt>
                <c:pt idx="18">
                  <c:v>2018-12-19</c:v>
                </c:pt>
                <c:pt idx="19">
                  <c:v>2018-12-20</c:v>
                </c:pt>
                <c:pt idx="20">
                  <c:v>2018-12-21</c:v>
                </c:pt>
                <c:pt idx="21">
                  <c:v>2018-12-22</c:v>
                </c:pt>
                <c:pt idx="22">
                  <c:v>2018-12-23</c:v>
                </c:pt>
                <c:pt idx="23">
                  <c:v>2018-12-24</c:v>
                </c:pt>
                <c:pt idx="24">
                  <c:v>2018-12-25</c:v>
                </c:pt>
                <c:pt idx="25">
                  <c:v>2018-12-26</c:v>
                </c:pt>
                <c:pt idx="26">
                  <c:v>2018-12-27</c:v>
                </c:pt>
                <c:pt idx="27">
                  <c:v>2018-12-28</c:v>
                </c:pt>
                <c:pt idx="28">
                  <c:v>2018-12-29</c:v>
                </c:pt>
                <c:pt idx="29">
                  <c:v>2018-12-30</c:v>
                </c:pt>
                <c:pt idx="30">
                  <c:v>2018-12-31</c:v>
                </c:pt>
              </c:strCache>
            </c:strRef>
          </c:cat>
          <c:val>
            <c:numRef>
              <c:f>Data!$AH$3:$AH$33</c:f>
              <c:numCache>
                <c:formatCode>\$#,##0.00;\-\$#,##0.00</c:formatCode>
                <c:ptCount val="31"/>
                <c:pt idx="0">
                  <c:v>52675</c:v>
                </c:pt>
                <c:pt idx="1">
                  <c:v>52675</c:v>
                </c:pt>
                <c:pt idx="2">
                  <c:v>82940</c:v>
                </c:pt>
                <c:pt idx="3">
                  <c:v>113552</c:v>
                </c:pt>
                <c:pt idx="4">
                  <c:v>151207</c:v>
                </c:pt>
                <c:pt idx="5">
                  <c:v>176887</c:v>
                </c:pt>
                <c:pt idx="6">
                  <c:v>226007</c:v>
                </c:pt>
                <c:pt idx="7">
                  <c:v>286048</c:v>
                </c:pt>
                <c:pt idx="8">
                  <c:v>286048</c:v>
                </c:pt>
                <c:pt idx="9">
                  <c:v>342470</c:v>
                </c:pt>
                <c:pt idx="10">
                  <c:v>397065</c:v>
                </c:pt>
                <c:pt idx="11">
                  <c:v>435595</c:v>
                </c:pt>
                <c:pt idx="12">
                  <c:v>455271</c:v>
                </c:pt>
                <c:pt idx="13">
                  <c:v>486151</c:v>
                </c:pt>
                <c:pt idx="14">
                  <c:v>504096</c:v>
                </c:pt>
                <c:pt idx="15">
                  <c:v>504096</c:v>
                </c:pt>
                <c:pt idx="16">
                  <c:v>553036</c:v>
                </c:pt>
                <c:pt idx="17">
                  <c:v>595486</c:v>
                </c:pt>
                <c:pt idx="18">
                  <c:v>640596</c:v>
                </c:pt>
                <c:pt idx="19">
                  <c:v>664191</c:v>
                </c:pt>
                <c:pt idx="20">
                  <c:v>709160</c:v>
                </c:pt>
                <c:pt idx="21">
                  <c:v>763410</c:v>
                </c:pt>
                <c:pt idx="22">
                  <c:v>763410</c:v>
                </c:pt>
                <c:pt idx="23">
                  <c:v>786355</c:v>
                </c:pt>
                <c:pt idx="24">
                  <c:v>786355</c:v>
                </c:pt>
                <c:pt idx="25">
                  <c:v>842791</c:v>
                </c:pt>
                <c:pt idx="26">
                  <c:v>898604</c:v>
                </c:pt>
                <c:pt idx="27">
                  <c:v>924859</c:v>
                </c:pt>
                <c:pt idx="28">
                  <c:v>950044</c:v>
                </c:pt>
                <c:pt idx="29">
                  <c:v>950044</c:v>
                </c:pt>
                <c:pt idx="30">
                  <c:v>979174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Data!$AI$2</c:f>
              <c:strCache>
                <c:ptCount val="1"/>
                <c:pt idx="0">
                  <c:v>Gastos</c:v>
                </c:pt>
              </c:strCache>
            </c:strRef>
          </c:tx>
          <c:spPr>
            <a:ln w="12700"/>
          </c:spPr>
          <c:val>
            <c:numRef>
              <c:f>Data!$AI$3:$AI$33</c:f>
              <c:numCache>
                <c:formatCode>\$#,##0.00;\-\$#,##0.00</c:formatCode>
                <c:ptCount val="31"/>
                <c:pt idx="0">
                  <c:v>55787.23</c:v>
                </c:pt>
                <c:pt idx="1">
                  <c:v>92387.99</c:v>
                </c:pt>
                <c:pt idx="2">
                  <c:v>113908.61</c:v>
                </c:pt>
                <c:pt idx="3">
                  <c:v>138189.29999999999</c:v>
                </c:pt>
                <c:pt idx="4">
                  <c:v>198159.21</c:v>
                </c:pt>
                <c:pt idx="5">
                  <c:v>217314.77</c:v>
                </c:pt>
                <c:pt idx="6">
                  <c:v>251723.24</c:v>
                </c:pt>
                <c:pt idx="7">
                  <c:v>294006.49</c:v>
                </c:pt>
                <c:pt idx="8">
                  <c:v>294006.49</c:v>
                </c:pt>
                <c:pt idx="9">
                  <c:v>334164.8</c:v>
                </c:pt>
                <c:pt idx="10">
                  <c:v>375111.21</c:v>
                </c:pt>
                <c:pt idx="11">
                  <c:v>402756.11</c:v>
                </c:pt>
                <c:pt idx="12">
                  <c:v>451445.29</c:v>
                </c:pt>
                <c:pt idx="13">
                  <c:v>491146.86</c:v>
                </c:pt>
                <c:pt idx="14">
                  <c:v>534006.27</c:v>
                </c:pt>
                <c:pt idx="15">
                  <c:v>534006.27</c:v>
                </c:pt>
                <c:pt idx="16">
                  <c:v>570216.44999999995</c:v>
                </c:pt>
                <c:pt idx="17">
                  <c:v>604019.23</c:v>
                </c:pt>
                <c:pt idx="18">
                  <c:v>635943.93999999994</c:v>
                </c:pt>
                <c:pt idx="19">
                  <c:v>675384.35</c:v>
                </c:pt>
                <c:pt idx="20">
                  <c:v>708646.47</c:v>
                </c:pt>
                <c:pt idx="21">
                  <c:v>746907.79</c:v>
                </c:pt>
                <c:pt idx="22">
                  <c:v>747395.33</c:v>
                </c:pt>
                <c:pt idx="23">
                  <c:v>763742.06</c:v>
                </c:pt>
                <c:pt idx="24">
                  <c:v>763742.06</c:v>
                </c:pt>
                <c:pt idx="25">
                  <c:v>803689.76</c:v>
                </c:pt>
                <c:pt idx="26">
                  <c:v>843284.77</c:v>
                </c:pt>
                <c:pt idx="27">
                  <c:v>874279.34</c:v>
                </c:pt>
                <c:pt idx="28">
                  <c:v>892225.48</c:v>
                </c:pt>
                <c:pt idx="29">
                  <c:v>892225.48</c:v>
                </c:pt>
                <c:pt idx="30">
                  <c:v>954267.94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06065840"/>
        <c:axId val="-1606057136"/>
      </c:lineChart>
      <c:catAx>
        <c:axId val="-16060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06057136"/>
        <c:crosses val="autoZero"/>
        <c:auto val="1"/>
        <c:lblAlgn val="ctr"/>
        <c:lblOffset val="100"/>
        <c:noMultiLvlLbl val="0"/>
      </c:catAx>
      <c:valAx>
        <c:axId val="-1606057136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\$#,##0.00;\-\$#,##0.00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-1606057136"/>
        <c:crosses val="autoZero"/>
        <c:crossBetween val="midCat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952500</xdr:colOff>
      <xdr:row>0</xdr:row>
      <xdr:rowOff>0</xdr:rowOff>
    </xdr:from>
    <xdr:ext cx="2857500" cy="571500"/>
    <xdr:pic>
      <xdr:nvPicPr>
        <xdr:cNvPr id="2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67</xdr:row>
      <xdr:rowOff>0</xdr:rowOff>
    </xdr:from>
    <xdr:to>
      <xdr:col>16</xdr:col>
      <xdr:colOff>95250</xdr:colOff>
      <xdr:row>82</xdr:row>
      <xdr:rowOff>95250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25</xdr:col>
      <xdr:colOff>95250</xdr:colOff>
      <xdr:row>82</xdr:row>
      <xdr:rowOff>95250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87</xdr:row>
      <xdr:rowOff>0</xdr:rowOff>
    </xdr:from>
    <xdr:to>
      <xdr:col>7</xdr:col>
      <xdr:colOff>95250</xdr:colOff>
      <xdr:row>102</xdr:row>
      <xdr:rowOff>95250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87</xdr:row>
      <xdr:rowOff>0</xdr:rowOff>
    </xdr:from>
    <xdr:to>
      <xdr:col>16</xdr:col>
      <xdr:colOff>95250</xdr:colOff>
      <xdr:row>102</xdr:row>
      <xdr:rowOff>95250</xdr:rowOff>
    </xdr:to>
    <xdr:graphicFrame macro="">
      <xdr:nvGraphicFramePr>
        <xdr:cNvPr id="5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87</xdr:row>
      <xdr:rowOff>0</xdr:rowOff>
    </xdr:from>
    <xdr:to>
      <xdr:col>25</xdr:col>
      <xdr:colOff>95250</xdr:colOff>
      <xdr:row>102</xdr:row>
      <xdr:rowOff>95250</xdr:rowOff>
    </xdr:to>
    <xdr:graphicFrame macro="">
      <xdr:nvGraphicFramePr>
        <xdr:cNvPr id="61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7</xdr:col>
      <xdr:colOff>95250</xdr:colOff>
      <xdr:row>122</xdr:row>
      <xdr:rowOff>95250</xdr:rowOff>
    </xdr:to>
    <xdr:graphicFrame macro="">
      <xdr:nvGraphicFramePr>
        <xdr:cNvPr id="717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107</xdr:row>
      <xdr:rowOff>0</xdr:rowOff>
    </xdr:from>
    <xdr:to>
      <xdr:col>16</xdr:col>
      <xdr:colOff>95250</xdr:colOff>
      <xdr:row>122</xdr:row>
      <xdr:rowOff>95250</xdr:rowOff>
    </xdr:to>
    <xdr:graphicFrame macro="">
      <xdr:nvGraphicFramePr>
        <xdr:cNvPr id="82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107</xdr:row>
      <xdr:rowOff>0</xdr:rowOff>
    </xdr:from>
    <xdr:to>
      <xdr:col>25</xdr:col>
      <xdr:colOff>95250</xdr:colOff>
      <xdr:row>122</xdr:row>
      <xdr:rowOff>95250</xdr:rowOff>
    </xdr:to>
    <xdr:graphicFrame macro="">
      <xdr:nvGraphicFramePr>
        <xdr:cNvPr id="922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7</xdr:col>
      <xdr:colOff>95250</xdr:colOff>
      <xdr:row>142</xdr:row>
      <xdr:rowOff>95250</xdr:rowOff>
    </xdr:to>
    <xdr:graphicFrame macro="">
      <xdr:nvGraphicFramePr>
        <xdr:cNvPr id="1025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127</xdr:row>
      <xdr:rowOff>0</xdr:rowOff>
    </xdr:from>
    <xdr:to>
      <xdr:col>16</xdr:col>
      <xdr:colOff>95250</xdr:colOff>
      <xdr:row>142</xdr:row>
      <xdr:rowOff>95250</xdr:rowOff>
    </xdr:to>
    <xdr:graphicFrame macro="">
      <xdr:nvGraphicFramePr>
        <xdr:cNvPr id="1127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127</xdr:row>
      <xdr:rowOff>0</xdr:rowOff>
    </xdr:from>
    <xdr:to>
      <xdr:col>25</xdr:col>
      <xdr:colOff>95250</xdr:colOff>
      <xdr:row>142</xdr:row>
      <xdr:rowOff>95250</xdr:rowOff>
    </xdr:to>
    <xdr:graphicFrame macro="">
      <xdr:nvGraphicFramePr>
        <xdr:cNvPr id="1230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7</xdr:col>
      <xdr:colOff>95250</xdr:colOff>
      <xdr:row>82</xdr:row>
      <xdr:rowOff>95250</xdr:rowOff>
    </xdr:to>
    <xdr:graphicFrame macro="">
      <xdr:nvGraphicFramePr>
        <xdr:cNvPr id="1332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7</xdr:col>
      <xdr:colOff>95250</xdr:colOff>
      <xdr:row>162</xdr:row>
      <xdr:rowOff>95250</xdr:rowOff>
    </xdr:to>
    <xdr:graphicFrame macro="">
      <xdr:nvGraphicFramePr>
        <xdr:cNvPr id="1435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D165"/>
  <sheetViews>
    <sheetView tabSelected="1" topLeftCell="Q1" workbookViewId="0">
      <selection activeCell="AA4" sqref="AA4"/>
    </sheetView>
  </sheetViews>
  <sheetFormatPr baseColWidth="10" defaultColWidth="9.140625" defaultRowHeight="15" x14ac:dyDescent="0.25"/>
  <cols>
    <col min="1" max="1" width="20" bestFit="1" customWidth="1"/>
    <col min="6" max="6" width="17.42578125" bestFit="1" customWidth="1"/>
    <col min="7" max="7" width="14" bestFit="1" customWidth="1"/>
    <col min="10" max="10" width="16.140625" bestFit="1" customWidth="1"/>
    <col min="16" max="16" width="14" bestFit="1" customWidth="1"/>
    <col min="19" max="19" width="16.140625" bestFit="1" customWidth="1"/>
    <col min="25" max="25" width="14" bestFit="1" customWidth="1"/>
  </cols>
  <sheetData>
    <row r="4" spans="1:30" x14ac:dyDescent="0.25">
      <c r="J4" s="7" t="s">
        <v>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AA4" s="17"/>
    </row>
    <row r="6" spans="1:30" x14ac:dyDescent="0.25">
      <c r="A6" s="5" t="s">
        <v>1</v>
      </c>
      <c r="B6" s="6"/>
      <c r="C6" s="6"/>
      <c r="D6" s="9" t="s">
        <v>2</v>
      </c>
      <c r="E6" s="6"/>
      <c r="F6" s="9" t="s">
        <v>3</v>
      </c>
      <c r="G6" s="6"/>
      <c r="H6" s="9" t="s">
        <v>4</v>
      </c>
      <c r="I6" s="6"/>
      <c r="J6" s="9" t="s">
        <v>5</v>
      </c>
      <c r="K6" s="6"/>
      <c r="L6" s="9" t="s">
        <v>6</v>
      </c>
      <c r="M6" s="6"/>
      <c r="N6" s="9" t="s">
        <v>7</v>
      </c>
      <c r="O6" s="6"/>
      <c r="P6" s="9" t="s">
        <v>8</v>
      </c>
      <c r="Q6" s="6"/>
      <c r="R6" s="9" t="s">
        <v>9</v>
      </c>
      <c r="S6" s="6"/>
      <c r="T6" s="9" t="s">
        <v>10</v>
      </c>
      <c r="U6" s="6"/>
      <c r="V6" s="9" t="s">
        <v>11</v>
      </c>
      <c r="W6" s="6"/>
      <c r="X6" s="9" t="s">
        <v>12</v>
      </c>
      <c r="Y6" s="6"/>
      <c r="Z6" s="9" t="s">
        <v>13</v>
      </c>
      <c r="AA6" s="6"/>
      <c r="AB6" s="1"/>
      <c r="AC6" s="9" t="s">
        <v>14</v>
      </c>
      <c r="AD6" s="6"/>
    </row>
    <row r="7" spans="1:30" x14ac:dyDescent="0.25">
      <c r="A7" s="8" t="s">
        <v>15</v>
      </c>
      <c r="B7" s="6"/>
      <c r="C7" s="6"/>
      <c r="D7" s="10">
        <f>D8-D9</f>
        <v>198568.51800000001</v>
      </c>
      <c r="E7" s="6"/>
      <c r="F7" s="10">
        <f>F8-F9</f>
        <v>54601.5</v>
      </c>
      <c r="G7" s="6"/>
      <c r="H7" s="10">
        <f>H8-H9</f>
        <v>118763.1</v>
      </c>
      <c r="I7" s="6"/>
      <c r="J7" s="10">
        <f>J8-J9</f>
        <v>181684.59599999999</v>
      </c>
      <c r="K7" s="6"/>
      <c r="L7" s="10">
        <f>L8-L9</f>
        <v>322175.50199999998</v>
      </c>
      <c r="M7" s="6"/>
      <c r="N7" s="10">
        <f>N8-N9</f>
        <v>165531.29999999999</v>
      </c>
      <c r="O7" s="6"/>
      <c r="P7" s="10">
        <f>P8-P9</f>
        <v>180539.52299999999</v>
      </c>
      <c r="Q7" s="6"/>
      <c r="R7" s="10">
        <f>R8-R9</f>
        <v>274101</v>
      </c>
      <c r="S7" s="6"/>
      <c r="T7" s="10">
        <f>T8-T9</f>
        <v>293752.2</v>
      </c>
      <c r="U7" s="6"/>
      <c r="V7" s="10">
        <f>V8-V9</f>
        <v>93793.607999999993</v>
      </c>
      <c r="W7" s="6"/>
      <c r="X7" s="10">
        <f>X8-X9</f>
        <v>0</v>
      </c>
      <c r="Y7" s="6"/>
      <c r="Z7" s="10">
        <f>Z8-Z9</f>
        <v>472219.2</v>
      </c>
      <c r="AA7" s="6"/>
      <c r="AB7" s="1"/>
      <c r="AC7" s="10">
        <f t="shared" ref="AC7:AC38" si="0">SUM(D7:AB7)</f>
        <v>2355730.0469999998</v>
      </c>
      <c r="AD7" s="1"/>
    </row>
    <row r="8" spans="1:30" x14ac:dyDescent="0.25">
      <c r="A8" s="5" t="s">
        <v>16</v>
      </c>
      <c r="B8" s="6"/>
      <c r="C8" s="6"/>
      <c r="D8" s="11">
        <v>661895.06000000006</v>
      </c>
      <c r="E8" s="6"/>
      <c r="F8" s="11">
        <v>182005</v>
      </c>
      <c r="G8" s="6"/>
      <c r="H8" s="11">
        <v>395877</v>
      </c>
      <c r="I8" s="6"/>
      <c r="J8" s="11">
        <v>605615.31999999995</v>
      </c>
      <c r="K8" s="6"/>
      <c r="L8" s="11">
        <v>1073918.3400000001</v>
      </c>
      <c r="M8" s="6"/>
      <c r="N8" s="11">
        <v>551771</v>
      </c>
      <c r="O8" s="6"/>
      <c r="P8" s="11">
        <v>601798.41</v>
      </c>
      <c r="Q8" s="6"/>
      <c r="R8" s="11">
        <v>913670</v>
      </c>
      <c r="S8" s="6"/>
      <c r="T8" s="11">
        <v>979174</v>
      </c>
      <c r="U8" s="6"/>
      <c r="V8" s="11">
        <v>312645.36</v>
      </c>
      <c r="W8" s="6"/>
      <c r="X8" s="11">
        <v>0</v>
      </c>
      <c r="Y8" s="6"/>
      <c r="Z8" s="11">
        <v>1574064</v>
      </c>
      <c r="AA8" s="6"/>
      <c r="AB8" s="1"/>
      <c r="AC8" s="2">
        <f t="shared" si="0"/>
        <v>7852433.4900000002</v>
      </c>
      <c r="AD8" s="6"/>
    </row>
    <row r="9" spans="1:30" x14ac:dyDescent="0.25">
      <c r="A9" s="5" t="s">
        <v>17</v>
      </c>
      <c r="B9" s="6"/>
      <c r="C9" s="6"/>
      <c r="D9" s="2">
        <v>463326.54200000002</v>
      </c>
      <c r="E9" s="1"/>
      <c r="F9" s="2">
        <v>127403.5</v>
      </c>
      <c r="G9" s="1"/>
      <c r="H9" s="2">
        <v>277113.90000000002</v>
      </c>
      <c r="I9" s="1"/>
      <c r="J9" s="2">
        <v>423930.72399999999</v>
      </c>
      <c r="K9" s="1"/>
      <c r="L9" s="2">
        <v>751742.83799999999</v>
      </c>
      <c r="M9" s="1"/>
      <c r="N9" s="2">
        <v>386239.7</v>
      </c>
      <c r="O9" s="1"/>
      <c r="P9" s="2">
        <v>421258.88699999999</v>
      </c>
      <c r="Q9" s="1"/>
      <c r="R9" s="2">
        <v>639569</v>
      </c>
      <c r="S9" s="1"/>
      <c r="T9" s="2">
        <v>685421.8</v>
      </c>
      <c r="U9" s="1"/>
      <c r="V9" s="2">
        <v>218851.75200000001</v>
      </c>
      <c r="W9" s="1"/>
      <c r="X9" s="2">
        <v>0</v>
      </c>
      <c r="Y9" s="1"/>
      <c r="Z9" s="2">
        <v>1101844.8</v>
      </c>
      <c r="AA9" s="1"/>
      <c r="AB9" s="1"/>
      <c r="AC9" s="11">
        <f t="shared" si="0"/>
        <v>5496703.443</v>
      </c>
      <c r="AD9" s="6"/>
    </row>
    <row r="10" spans="1:30" x14ac:dyDescent="0.25">
      <c r="A10" s="8" t="s">
        <v>18</v>
      </c>
      <c r="B10" s="6"/>
      <c r="C10" s="6"/>
      <c r="D10" s="10">
        <f>SUM(D11:D54)</f>
        <v>146658.11236300002</v>
      </c>
      <c r="E10" s="6"/>
      <c r="F10" s="10">
        <f>SUM(F11:F54)</f>
        <v>60700.15636299998</v>
      </c>
      <c r="G10" s="6"/>
      <c r="H10" s="10">
        <f>SUM(H11:H54)</f>
        <v>116830.67636300004</v>
      </c>
      <c r="I10" s="6"/>
      <c r="J10" s="10">
        <f>SUM(J11:J54)</f>
        <v>102645.07636300001</v>
      </c>
      <c r="K10" s="6"/>
      <c r="L10" s="10">
        <f>SUM(L11:L54)</f>
        <v>142541.28636300002</v>
      </c>
      <c r="M10" s="6"/>
      <c r="N10" s="10">
        <f>SUM(N11:N54)</f>
        <v>117735.55636300004</v>
      </c>
      <c r="O10" s="6"/>
      <c r="P10" s="10">
        <f>SUM(P11:P54)</f>
        <v>102533.16636300004</v>
      </c>
      <c r="Q10" s="6"/>
      <c r="R10" s="10">
        <f>SUM(R11:R53)</f>
        <v>138452.46636300004</v>
      </c>
      <c r="S10" s="6"/>
      <c r="T10" s="10">
        <f>SUM(T11:T53)</f>
        <v>171321.66636299997</v>
      </c>
      <c r="U10" s="6"/>
      <c r="V10" s="10">
        <f>SUM(V11:V54)</f>
        <v>60020.896362999985</v>
      </c>
      <c r="W10" s="6"/>
      <c r="X10" s="10">
        <f>SUM(X11:X54)</f>
        <v>1933.33</v>
      </c>
      <c r="Y10" s="6"/>
      <c r="Z10" s="10">
        <f>SUM(Z11:Z54)</f>
        <v>204176.36636299998</v>
      </c>
      <c r="AA10" s="6"/>
      <c r="AB10" s="1"/>
      <c r="AC10" s="10">
        <f t="shared" si="0"/>
        <v>1365548.755993</v>
      </c>
      <c r="AD10" s="6"/>
    </row>
    <row r="11" spans="1:30" x14ac:dyDescent="0.25">
      <c r="A11" s="5" t="s">
        <v>19</v>
      </c>
      <c r="B11" s="6"/>
      <c r="C11" s="6"/>
      <c r="D11" s="11">
        <v>3225.33</v>
      </c>
      <c r="E11" s="6"/>
      <c r="F11" s="11">
        <v>3225.33</v>
      </c>
      <c r="G11" s="6"/>
      <c r="H11" s="11">
        <v>3310.33</v>
      </c>
      <c r="I11" s="6"/>
      <c r="J11" s="11">
        <v>3225.33</v>
      </c>
      <c r="K11" s="6"/>
      <c r="L11" s="11">
        <v>3816.57</v>
      </c>
      <c r="M11" s="6"/>
      <c r="N11" s="11">
        <v>3404.27</v>
      </c>
      <c r="O11" s="6"/>
      <c r="P11" s="11">
        <v>3275.33</v>
      </c>
      <c r="Q11" s="6"/>
      <c r="R11" s="11">
        <v>3823.65</v>
      </c>
      <c r="S11" s="6"/>
      <c r="T11" s="11">
        <v>3878.65</v>
      </c>
      <c r="U11" s="6"/>
      <c r="V11" s="11">
        <v>3225.33</v>
      </c>
      <c r="W11" s="6"/>
      <c r="X11" s="11">
        <v>0</v>
      </c>
      <c r="Y11" s="6"/>
      <c r="Z11" s="11">
        <v>2600.33</v>
      </c>
      <c r="AA11" s="6"/>
      <c r="AB11" s="1"/>
      <c r="AC11" s="11">
        <f t="shared" si="0"/>
        <v>37010.449999999997</v>
      </c>
      <c r="AD11" s="6"/>
    </row>
    <row r="12" spans="1:30" x14ac:dyDescent="0.25">
      <c r="A12" s="5" t="s">
        <v>20</v>
      </c>
      <c r="B12" s="6"/>
      <c r="C12" s="6"/>
      <c r="D12" s="11">
        <v>1473.2</v>
      </c>
      <c r="E12" s="6"/>
      <c r="F12" s="11">
        <v>1471.2</v>
      </c>
      <c r="G12" s="6"/>
      <c r="H12" s="11">
        <v>724.2</v>
      </c>
      <c r="I12" s="6"/>
      <c r="J12" s="11">
        <v>10.199999999999999</v>
      </c>
      <c r="K12" s="6"/>
      <c r="L12" s="11">
        <v>1360.2</v>
      </c>
      <c r="M12" s="6"/>
      <c r="N12" s="11">
        <v>10.199999999999999</v>
      </c>
      <c r="O12" s="6"/>
      <c r="P12" s="11">
        <v>10.199999999999999</v>
      </c>
      <c r="Q12" s="6"/>
      <c r="R12" s="11">
        <v>10.199999999999999</v>
      </c>
      <c r="S12" s="6"/>
      <c r="T12" s="11">
        <v>248.2</v>
      </c>
      <c r="U12" s="6"/>
      <c r="V12" s="11">
        <v>360.2</v>
      </c>
      <c r="W12" s="6"/>
      <c r="X12" s="11">
        <v>0</v>
      </c>
      <c r="Y12" s="6"/>
      <c r="Z12" s="11">
        <v>410.2</v>
      </c>
      <c r="AA12" s="6"/>
      <c r="AB12" s="1"/>
      <c r="AC12" s="11">
        <f t="shared" si="0"/>
        <v>6088.2</v>
      </c>
      <c r="AD12" s="6"/>
    </row>
    <row r="13" spans="1:30" x14ac:dyDescent="0.25">
      <c r="A13" s="5" t="s">
        <v>21</v>
      </c>
      <c r="B13" s="6"/>
      <c r="C13" s="6"/>
      <c r="D13" s="11">
        <v>0</v>
      </c>
      <c r="E13" s="6"/>
      <c r="F13" s="11">
        <v>0</v>
      </c>
      <c r="G13" s="6"/>
      <c r="H13" s="11">
        <v>0</v>
      </c>
      <c r="I13" s="6"/>
      <c r="J13" s="11">
        <v>8513</v>
      </c>
      <c r="K13" s="6"/>
      <c r="L13" s="11">
        <v>16475</v>
      </c>
      <c r="M13" s="6"/>
      <c r="N13" s="11">
        <v>0</v>
      </c>
      <c r="O13" s="6"/>
      <c r="P13" s="11">
        <v>0</v>
      </c>
      <c r="Q13" s="6"/>
      <c r="R13" s="11">
        <v>9189</v>
      </c>
      <c r="S13" s="6"/>
      <c r="T13" s="11">
        <v>1234</v>
      </c>
      <c r="U13" s="6"/>
      <c r="V13" s="11">
        <v>0</v>
      </c>
      <c r="W13" s="6"/>
      <c r="X13" s="11">
        <v>0</v>
      </c>
      <c r="Y13" s="6"/>
      <c r="Z13" s="11">
        <v>10468</v>
      </c>
      <c r="AA13" s="6"/>
      <c r="AB13" s="1"/>
      <c r="AC13" s="11">
        <f t="shared" si="0"/>
        <v>45879</v>
      </c>
      <c r="AD13" s="6"/>
    </row>
    <row r="14" spans="1:30" x14ac:dyDescent="0.25">
      <c r="A14" s="5" t="s">
        <v>22</v>
      </c>
      <c r="B14" s="6"/>
      <c r="C14" s="6"/>
      <c r="D14" s="11">
        <v>73.28</v>
      </c>
      <c r="E14" s="6"/>
      <c r="F14" s="11">
        <v>88.28</v>
      </c>
      <c r="G14" s="6"/>
      <c r="H14" s="11">
        <v>73.28</v>
      </c>
      <c r="I14" s="6"/>
      <c r="J14" s="11">
        <v>73.28</v>
      </c>
      <c r="K14" s="6"/>
      <c r="L14" s="11">
        <v>73.28</v>
      </c>
      <c r="M14" s="6"/>
      <c r="N14" s="11">
        <v>73.28</v>
      </c>
      <c r="O14" s="6"/>
      <c r="P14" s="11">
        <v>73.28</v>
      </c>
      <c r="Q14" s="6"/>
      <c r="R14" s="11">
        <v>73.28</v>
      </c>
      <c r="S14" s="6"/>
      <c r="T14" s="11">
        <v>73.28</v>
      </c>
      <c r="U14" s="6"/>
      <c r="V14" s="11">
        <v>73.28</v>
      </c>
      <c r="W14" s="6"/>
      <c r="X14" s="11">
        <v>0</v>
      </c>
      <c r="Y14" s="6"/>
      <c r="Z14" s="11">
        <v>473.28</v>
      </c>
      <c r="AA14" s="6"/>
      <c r="AB14" s="1"/>
      <c r="AC14" s="11">
        <f t="shared" si="0"/>
        <v>1221.08</v>
      </c>
      <c r="AD14" s="6"/>
    </row>
    <row r="15" spans="1:30" x14ac:dyDescent="0.25">
      <c r="A15" s="5" t="s">
        <v>23</v>
      </c>
      <c r="B15" s="6"/>
      <c r="C15" s="6"/>
      <c r="D15" s="11">
        <v>958.79</v>
      </c>
      <c r="E15" s="6"/>
      <c r="F15" s="11">
        <v>156.36000000000001</v>
      </c>
      <c r="G15" s="6"/>
      <c r="H15" s="11">
        <v>1834.05</v>
      </c>
      <c r="I15" s="6"/>
      <c r="J15" s="11">
        <v>1634.06</v>
      </c>
      <c r="K15" s="6"/>
      <c r="L15" s="11">
        <v>1929.62</v>
      </c>
      <c r="M15" s="6"/>
      <c r="N15" s="11">
        <v>1490.77</v>
      </c>
      <c r="O15" s="6"/>
      <c r="P15" s="11">
        <v>1695.78</v>
      </c>
      <c r="Q15" s="6"/>
      <c r="R15" s="11">
        <v>278.27999999999997</v>
      </c>
      <c r="S15" s="6"/>
      <c r="T15" s="11">
        <v>1510.73</v>
      </c>
      <c r="U15" s="6"/>
      <c r="V15" s="11">
        <v>242.38</v>
      </c>
      <c r="W15" s="6"/>
      <c r="X15" s="11">
        <v>0</v>
      </c>
      <c r="Y15" s="6"/>
      <c r="Z15" s="11">
        <v>3941.46</v>
      </c>
      <c r="AA15" s="6"/>
      <c r="AB15" s="1"/>
      <c r="AC15" s="11">
        <f t="shared" si="0"/>
        <v>15672.28</v>
      </c>
      <c r="AD15" s="6"/>
    </row>
    <row r="16" spans="1:30" x14ac:dyDescent="0.25">
      <c r="A16" s="5" t="s">
        <v>24</v>
      </c>
      <c r="B16" s="6"/>
      <c r="C16" s="6"/>
      <c r="D16" s="11">
        <v>1580.21</v>
      </c>
      <c r="E16" s="6"/>
      <c r="F16" s="11">
        <v>1235.21</v>
      </c>
      <c r="G16" s="6"/>
      <c r="H16" s="11">
        <v>1180.21</v>
      </c>
      <c r="I16" s="6"/>
      <c r="J16" s="11">
        <v>1125.21</v>
      </c>
      <c r="K16" s="6"/>
      <c r="L16" s="11">
        <v>1745.21</v>
      </c>
      <c r="M16" s="6"/>
      <c r="N16" s="11">
        <v>1565.21</v>
      </c>
      <c r="O16" s="6"/>
      <c r="P16" s="11">
        <v>2175.21</v>
      </c>
      <c r="Q16" s="6"/>
      <c r="R16" s="11">
        <v>3465.11</v>
      </c>
      <c r="S16" s="6"/>
      <c r="T16" s="11">
        <v>3110.99</v>
      </c>
      <c r="U16" s="6"/>
      <c r="V16" s="11">
        <v>1048.21</v>
      </c>
      <c r="W16" s="6"/>
      <c r="X16" s="11">
        <v>0</v>
      </c>
      <c r="Y16" s="6"/>
      <c r="Z16" s="11">
        <v>1910.21</v>
      </c>
      <c r="AA16" s="6"/>
      <c r="AB16" s="1"/>
      <c r="AC16" s="11">
        <f t="shared" si="0"/>
        <v>20140.990000000002</v>
      </c>
      <c r="AD16" s="6"/>
    </row>
    <row r="17" spans="1:30" x14ac:dyDescent="0.25">
      <c r="A17" s="5" t="s">
        <v>25</v>
      </c>
      <c r="B17" s="6"/>
      <c r="C17" s="6"/>
      <c r="D17" s="11">
        <v>135.12</v>
      </c>
      <c r="E17" s="6"/>
      <c r="F17" s="11">
        <v>187</v>
      </c>
      <c r="G17" s="6"/>
      <c r="H17" s="11">
        <v>0</v>
      </c>
      <c r="I17" s="6"/>
      <c r="J17" s="11">
        <v>184.09</v>
      </c>
      <c r="K17" s="6"/>
      <c r="L17" s="11">
        <v>20</v>
      </c>
      <c r="M17" s="6"/>
      <c r="N17" s="11">
        <v>0</v>
      </c>
      <c r="O17" s="6"/>
      <c r="P17" s="11">
        <v>50.23</v>
      </c>
      <c r="Q17" s="6"/>
      <c r="R17" s="11">
        <v>0</v>
      </c>
      <c r="S17" s="6"/>
      <c r="T17" s="11">
        <v>0</v>
      </c>
      <c r="U17" s="6"/>
      <c r="V17" s="11">
        <v>0</v>
      </c>
      <c r="W17" s="6"/>
      <c r="X17" s="11">
        <v>0</v>
      </c>
      <c r="Y17" s="6"/>
      <c r="Z17" s="15">
        <v>0</v>
      </c>
      <c r="AA17" s="16"/>
      <c r="AB17" s="1"/>
      <c r="AC17" s="11">
        <f t="shared" si="0"/>
        <v>576.44000000000005</v>
      </c>
      <c r="AD17" s="6"/>
    </row>
    <row r="18" spans="1:30" x14ac:dyDescent="0.25">
      <c r="A18" s="5" t="s">
        <v>26</v>
      </c>
      <c r="B18" s="6"/>
      <c r="C18" s="6"/>
      <c r="D18" s="11">
        <v>3040.91</v>
      </c>
      <c r="E18" s="6"/>
      <c r="F18" s="11">
        <v>1454.24</v>
      </c>
      <c r="G18" s="6"/>
      <c r="H18" s="11">
        <v>1924.24</v>
      </c>
      <c r="I18" s="6"/>
      <c r="J18" s="11">
        <v>1840.91</v>
      </c>
      <c r="K18" s="6"/>
      <c r="L18" s="11">
        <v>3640.91</v>
      </c>
      <c r="M18" s="6"/>
      <c r="N18" s="11">
        <v>2696.93</v>
      </c>
      <c r="O18" s="6"/>
      <c r="P18" s="11">
        <v>939.92</v>
      </c>
      <c r="Q18" s="6"/>
      <c r="R18" s="11">
        <v>740.91</v>
      </c>
      <c r="S18" s="6"/>
      <c r="T18" s="11">
        <v>730.91</v>
      </c>
      <c r="U18" s="6"/>
      <c r="V18" s="11">
        <v>1974.24</v>
      </c>
      <c r="W18" s="6"/>
      <c r="X18" s="11">
        <v>0</v>
      </c>
      <c r="Y18" s="6"/>
      <c r="Z18" s="11">
        <v>1540.91</v>
      </c>
      <c r="AA18" s="6"/>
      <c r="AB18" s="1"/>
      <c r="AC18" s="11">
        <f t="shared" si="0"/>
        <v>20525.03</v>
      </c>
      <c r="AD18" s="6"/>
    </row>
    <row r="19" spans="1:30" x14ac:dyDescent="0.25">
      <c r="A19" s="5" t="s">
        <v>27</v>
      </c>
      <c r="B19" s="6"/>
      <c r="C19" s="6"/>
      <c r="D19" s="11">
        <v>2562.56</v>
      </c>
      <c r="E19" s="6"/>
      <c r="F19" s="11">
        <v>2244.56</v>
      </c>
      <c r="G19" s="6"/>
      <c r="H19" s="11">
        <v>1694.56</v>
      </c>
      <c r="I19" s="6"/>
      <c r="J19" s="11">
        <v>2493.56</v>
      </c>
      <c r="K19" s="6"/>
      <c r="L19" s="11">
        <v>2243.56</v>
      </c>
      <c r="M19" s="6"/>
      <c r="N19" s="11">
        <v>2516.56</v>
      </c>
      <c r="O19" s="6"/>
      <c r="P19" s="11">
        <v>2093.56</v>
      </c>
      <c r="Q19" s="6"/>
      <c r="R19" s="11">
        <v>2493.56</v>
      </c>
      <c r="S19" s="6"/>
      <c r="T19" s="11">
        <v>2793.56</v>
      </c>
      <c r="U19" s="6"/>
      <c r="V19" s="11">
        <v>2093.56</v>
      </c>
      <c r="W19" s="6"/>
      <c r="X19" s="11">
        <v>0</v>
      </c>
      <c r="Y19" s="6"/>
      <c r="Z19" s="11">
        <v>2385.56</v>
      </c>
      <c r="AA19" s="6"/>
      <c r="AB19" s="1"/>
      <c r="AC19" s="11">
        <f t="shared" si="0"/>
        <v>25615.16</v>
      </c>
      <c r="AD19" s="6"/>
    </row>
    <row r="20" spans="1:30" x14ac:dyDescent="0.25">
      <c r="A20" s="5" t="s">
        <v>28</v>
      </c>
      <c r="B20" s="6"/>
      <c r="C20" s="6"/>
      <c r="D20" s="11">
        <v>55.27</v>
      </c>
      <c r="E20" s="6"/>
      <c r="F20" s="11">
        <v>305.27</v>
      </c>
      <c r="G20" s="6"/>
      <c r="H20" s="11">
        <v>3305.27</v>
      </c>
      <c r="I20" s="6"/>
      <c r="J20" s="11">
        <v>55.27</v>
      </c>
      <c r="K20" s="6"/>
      <c r="L20" s="11">
        <v>55.27</v>
      </c>
      <c r="M20" s="6"/>
      <c r="N20" s="11">
        <v>55.27</v>
      </c>
      <c r="O20" s="6"/>
      <c r="P20" s="11">
        <v>3255.27</v>
      </c>
      <c r="Q20" s="6"/>
      <c r="R20" s="11">
        <v>55.27</v>
      </c>
      <c r="S20" s="6"/>
      <c r="T20" s="11">
        <v>55.27</v>
      </c>
      <c r="U20" s="6"/>
      <c r="V20" s="11">
        <v>55.27</v>
      </c>
      <c r="W20" s="6"/>
      <c r="X20" s="11">
        <v>0</v>
      </c>
      <c r="Y20" s="6"/>
      <c r="Z20" s="11">
        <v>6855.27</v>
      </c>
      <c r="AA20" s="6"/>
      <c r="AB20" s="1"/>
      <c r="AC20" s="11">
        <f t="shared" si="0"/>
        <v>14107.97</v>
      </c>
      <c r="AD20" s="6"/>
    </row>
    <row r="21" spans="1:30" x14ac:dyDescent="0.25">
      <c r="A21" s="5" t="s">
        <v>29</v>
      </c>
      <c r="B21" s="6"/>
      <c r="C21" s="6"/>
      <c r="D21" s="11">
        <v>140.19999999999999</v>
      </c>
      <c r="E21" s="6"/>
      <c r="F21" s="11">
        <v>140.19999999999999</v>
      </c>
      <c r="G21" s="6"/>
      <c r="H21" s="11">
        <v>140.19999999999999</v>
      </c>
      <c r="I21" s="6"/>
      <c r="J21" s="11">
        <v>140.19999999999999</v>
      </c>
      <c r="K21" s="6"/>
      <c r="L21" s="11">
        <v>140.19999999999999</v>
      </c>
      <c r="M21" s="6"/>
      <c r="N21" s="11">
        <v>160.19999999999999</v>
      </c>
      <c r="O21" s="6"/>
      <c r="P21" s="11">
        <v>140.19999999999999</v>
      </c>
      <c r="Q21" s="6"/>
      <c r="R21" s="11">
        <v>159.19999999999999</v>
      </c>
      <c r="S21" s="6"/>
      <c r="T21" s="11">
        <v>250.2</v>
      </c>
      <c r="U21" s="6"/>
      <c r="V21" s="11">
        <v>140.19999999999999</v>
      </c>
      <c r="W21" s="6"/>
      <c r="X21" s="11">
        <v>0</v>
      </c>
      <c r="Y21" s="6"/>
      <c r="Z21" s="11">
        <v>140.19999999999999</v>
      </c>
      <c r="AA21" s="6"/>
      <c r="AB21" s="1"/>
      <c r="AC21" s="11">
        <f t="shared" si="0"/>
        <v>1691.2</v>
      </c>
      <c r="AD21" s="6"/>
    </row>
    <row r="22" spans="1:30" x14ac:dyDescent="0.25">
      <c r="A22" s="5" t="s">
        <v>30</v>
      </c>
      <c r="B22" s="6"/>
      <c r="C22" s="6"/>
      <c r="D22" s="11">
        <v>524.54999999999995</v>
      </c>
      <c r="E22" s="6"/>
      <c r="F22" s="11">
        <v>524.54999999999995</v>
      </c>
      <c r="G22" s="6"/>
      <c r="H22" s="11">
        <v>524.54999999999995</v>
      </c>
      <c r="I22" s="6"/>
      <c r="J22" s="11">
        <v>524.54999999999995</v>
      </c>
      <c r="K22" s="6"/>
      <c r="L22" s="11">
        <v>524.54999999999995</v>
      </c>
      <c r="M22" s="6"/>
      <c r="N22" s="11">
        <v>524.54999999999995</v>
      </c>
      <c r="O22" s="6"/>
      <c r="P22" s="11">
        <v>524.54999999999995</v>
      </c>
      <c r="Q22" s="6"/>
      <c r="R22" s="11">
        <v>524.54999999999995</v>
      </c>
      <c r="S22" s="6"/>
      <c r="T22" s="11">
        <v>524.54999999999995</v>
      </c>
      <c r="U22" s="6"/>
      <c r="V22" s="11">
        <v>1438.55</v>
      </c>
      <c r="W22" s="6"/>
      <c r="X22" s="11">
        <v>0</v>
      </c>
      <c r="Y22" s="6"/>
      <c r="Z22" s="11">
        <v>20524.55</v>
      </c>
      <c r="AA22" s="6"/>
      <c r="AB22" s="1"/>
      <c r="AC22" s="11">
        <f t="shared" si="0"/>
        <v>26684.05</v>
      </c>
      <c r="AD22" s="6"/>
    </row>
    <row r="23" spans="1:30" x14ac:dyDescent="0.25">
      <c r="A23" s="5" t="s">
        <v>31</v>
      </c>
      <c r="B23" s="6"/>
      <c r="C23" s="6"/>
      <c r="D23" s="11">
        <v>3764.71</v>
      </c>
      <c r="E23" s="6"/>
      <c r="F23" s="11">
        <v>2764.71</v>
      </c>
      <c r="G23" s="6"/>
      <c r="H23" s="11">
        <v>2764.71</v>
      </c>
      <c r="I23" s="6"/>
      <c r="J23" s="11">
        <v>2764.71</v>
      </c>
      <c r="K23" s="6"/>
      <c r="L23" s="11">
        <v>5544.71</v>
      </c>
      <c r="M23" s="6"/>
      <c r="N23" s="11">
        <v>3864.71</v>
      </c>
      <c r="O23" s="6"/>
      <c r="P23" s="11">
        <v>3714.71</v>
      </c>
      <c r="Q23" s="6"/>
      <c r="R23" s="11">
        <v>2305.36</v>
      </c>
      <c r="S23" s="6"/>
      <c r="T23" s="11">
        <v>2305.36</v>
      </c>
      <c r="U23" s="6"/>
      <c r="V23" s="11">
        <v>2764.71</v>
      </c>
      <c r="W23" s="6"/>
      <c r="X23" s="11">
        <v>0</v>
      </c>
      <c r="Y23" s="6"/>
      <c r="Z23" s="11">
        <v>2764.71</v>
      </c>
      <c r="AA23" s="6"/>
      <c r="AB23" s="1"/>
      <c r="AC23" s="11">
        <f t="shared" si="0"/>
        <v>35323.11</v>
      </c>
      <c r="AD23" s="6"/>
    </row>
    <row r="24" spans="1:30" x14ac:dyDescent="0.25">
      <c r="A24" s="5" t="s">
        <v>32</v>
      </c>
      <c r="B24" s="6"/>
      <c r="C24" s="6"/>
      <c r="D24" s="11">
        <v>0</v>
      </c>
      <c r="E24" s="6"/>
      <c r="F24" s="11">
        <v>0</v>
      </c>
      <c r="G24" s="6"/>
      <c r="H24" s="11">
        <v>0</v>
      </c>
      <c r="I24" s="6"/>
      <c r="J24" s="11">
        <v>0</v>
      </c>
      <c r="K24" s="6"/>
      <c r="L24" s="11">
        <v>0</v>
      </c>
      <c r="M24" s="6"/>
      <c r="N24" s="11">
        <v>0</v>
      </c>
      <c r="O24" s="6"/>
      <c r="P24" s="11">
        <v>0</v>
      </c>
      <c r="Q24" s="6"/>
      <c r="R24" s="11">
        <v>0</v>
      </c>
      <c r="S24" s="6"/>
      <c r="T24" s="11">
        <v>0</v>
      </c>
      <c r="U24" s="6"/>
      <c r="V24" s="11">
        <v>0</v>
      </c>
      <c r="W24" s="6"/>
      <c r="X24" s="11">
        <v>0</v>
      </c>
      <c r="Y24" s="6"/>
      <c r="Z24" s="11">
        <v>0</v>
      </c>
      <c r="AA24" s="6"/>
      <c r="AB24" s="1"/>
      <c r="AC24" s="11">
        <f t="shared" si="0"/>
        <v>0</v>
      </c>
      <c r="AD24" s="6"/>
    </row>
    <row r="25" spans="1:30" x14ac:dyDescent="0.25">
      <c r="A25" s="5" t="s">
        <v>33</v>
      </c>
      <c r="B25" s="6"/>
      <c r="C25" s="6"/>
      <c r="D25" s="11">
        <v>74.709999999999994</v>
      </c>
      <c r="E25" s="6"/>
      <c r="F25" s="11">
        <v>74.709999999999994</v>
      </c>
      <c r="G25" s="6"/>
      <c r="H25" s="11">
        <v>74.709999999999994</v>
      </c>
      <c r="I25" s="6"/>
      <c r="J25" s="11">
        <v>74.709999999999994</v>
      </c>
      <c r="K25" s="6"/>
      <c r="L25" s="11">
        <v>74.709999999999994</v>
      </c>
      <c r="M25" s="6"/>
      <c r="N25" s="11">
        <v>74.709999999999994</v>
      </c>
      <c r="O25" s="6"/>
      <c r="P25" s="11">
        <v>74.709999999999994</v>
      </c>
      <c r="Q25" s="6"/>
      <c r="R25" s="11">
        <v>363.71</v>
      </c>
      <c r="S25" s="6"/>
      <c r="T25" s="11">
        <v>509.71</v>
      </c>
      <c r="U25" s="6"/>
      <c r="V25" s="11">
        <v>74.709999999999994</v>
      </c>
      <c r="W25" s="6"/>
      <c r="X25" s="11">
        <v>0</v>
      </c>
      <c r="Y25" s="6"/>
      <c r="Z25" s="11">
        <v>74.709999999999994</v>
      </c>
      <c r="AA25" s="6"/>
      <c r="AB25" s="1"/>
      <c r="AC25" s="11">
        <f t="shared" si="0"/>
        <v>1545.81</v>
      </c>
      <c r="AD25" s="6"/>
    </row>
    <row r="26" spans="1:30" x14ac:dyDescent="0.25">
      <c r="A26" s="5" t="s">
        <v>34</v>
      </c>
      <c r="B26" s="6"/>
      <c r="C26" s="6"/>
      <c r="D26" s="11">
        <v>129.65</v>
      </c>
      <c r="E26" s="6"/>
      <c r="F26" s="11">
        <v>129.65</v>
      </c>
      <c r="G26" s="6"/>
      <c r="H26" s="11">
        <v>129.65</v>
      </c>
      <c r="I26" s="6"/>
      <c r="J26" s="11">
        <v>129.65</v>
      </c>
      <c r="K26" s="6"/>
      <c r="L26" s="11">
        <v>129.65</v>
      </c>
      <c r="M26" s="6"/>
      <c r="N26" s="11">
        <v>129.65</v>
      </c>
      <c r="O26" s="6"/>
      <c r="P26" s="11">
        <v>129.65</v>
      </c>
      <c r="Q26" s="6"/>
      <c r="R26" s="11">
        <v>129.65</v>
      </c>
      <c r="S26" s="6"/>
      <c r="T26" s="11">
        <v>539.65</v>
      </c>
      <c r="U26" s="6"/>
      <c r="V26" s="11">
        <v>316.97000000000003</v>
      </c>
      <c r="W26" s="6"/>
      <c r="X26" s="11">
        <v>0</v>
      </c>
      <c r="Y26" s="6"/>
      <c r="Z26" s="11">
        <v>129.65</v>
      </c>
      <c r="AA26" s="6"/>
      <c r="AB26" s="1"/>
      <c r="AC26" s="11">
        <f t="shared" si="0"/>
        <v>2023.47</v>
      </c>
      <c r="AD26" s="6"/>
    </row>
    <row r="27" spans="1:30" x14ac:dyDescent="0.25">
      <c r="A27" s="5" t="s">
        <v>35</v>
      </c>
      <c r="B27" s="6"/>
      <c r="C27" s="6"/>
      <c r="D27" s="11">
        <v>399.99</v>
      </c>
      <c r="E27" s="6"/>
      <c r="F27" s="11">
        <v>399.99</v>
      </c>
      <c r="G27" s="6"/>
      <c r="H27" s="11">
        <v>399.99</v>
      </c>
      <c r="I27" s="6"/>
      <c r="J27" s="11">
        <v>399.99</v>
      </c>
      <c r="K27" s="6"/>
      <c r="L27" s="11">
        <v>399.99</v>
      </c>
      <c r="M27" s="6"/>
      <c r="N27" s="11">
        <v>399.99</v>
      </c>
      <c r="O27" s="6"/>
      <c r="P27" s="11">
        <v>399.99</v>
      </c>
      <c r="Q27" s="6"/>
      <c r="R27" s="11">
        <v>399.99</v>
      </c>
      <c r="S27" s="6"/>
      <c r="T27" s="11">
        <v>399.99</v>
      </c>
      <c r="U27" s="6"/>
      <c r="V27" s="11">
        <v>399.99</v>
      </c>
      <c r="W27" s="6"/>
      <c r="X27" s="11">
        <v>0</v>
      </c>
      <c r="Y27" s="6"/>
      <c r="Z27" s="11">
        <v>399.99</v>
      </c>
      <c r="AA27" s="6"/>
      <c r="AB27" s="1"/>
      <c r="AC27" s="11">
        <f t="shared" si="0"/>
        <v>4399.8900000000003</v>
      </c>
      <c r="AD27" s="6"/>
    </row>
    <row r="28" spans="1:30" x14ac:dyDescent="0.25">
      <c r="A28" s="5" t="s">
        <v>36</v>
      </c>
      <c r="B28" s="6"/>
      <c r="C28" s="6"/>
      <c r="D28" s="11">
        <v>0</v>
      </c>
      <c r="E28" s="6"/>
      <c r="F28" s="11">
        <v>0</v>
      </c>
      <c r="G28" s="6"/>
      <c r="H28" s="11">
        <v>0</v>
      </c>
      <c r="I28" s="6"/>
      <c r="J28" s="11">
        <v>0</v>
      </c>
      <c r="K28" s="6"/>
      <c r="L28" s="11">
        <v>0</v>
      </c>
      <c r="M28" s="6"/>
      <c r="N28" s="11">
        <v>0</v>
      </c>
      <c r="O28" s="6"/>
      <c r="P28" s="11">
        <v>0</v>
      </c>
      <c r="Q28" s="6"/>
      <c r="R28" s="11">
        <v>0</v>
      </c>
      <c r="S28" s="6"/>
      <c r="T28" s="11">
        <v>0</v>
      </c>
      <c r="U28" s="6"/>
      <c r="V28" s="11">
        <v>0</v>
      </c>
      <c r="W28" s="6"/>
      <c r="X28" s="11">
        <v>0</v>
      </c>
      <c r="Y28" s="6"/>
      <c r="Z28" s="11">
        <v>0</v>
      </c>
      <c r="AA28" s="6"/>
      <c r="AB28" s="1"/>
      <c r="AC28" s="11">
        <f t="shared" si="0"/>
        <v>0</v>
      </c>
      <c r="AD28" s="6"/>
    </row>
    <row r="29" spans="1:30" x14ac:dyDescent="0.25">
      <c r="A29" s="5" t="s">
        <v>37</v>
      </c>
      <c r="B29" s="6"/>
      <c r="C29" s="6"/>
      <c r="D29" s="11">
        <v>53192.33</v>
      </c>
      <c r="E29" s="6"/>
      <c r="F29" s="11">
        <v>1933.33</v>
      </c>
      <c r="G29" s="6"/>
      <c r="H29" s="11">
        <v>37893.33</v>
      </c>
      <c r="I29" s="6"/>
      <c r="J29" s="11">
        <v>10266.33</v>
      </c>
      <c r="K29" s="6"/>
      <c r="L29" s="11">
        <v>10266.33</v>
      </c>
      <c r="M29" s="6"/>
      <c r="N29" s="11">
        <v>33266.33</v>
      </c>
      <c r="O29" s="6"/>
      <c r="P29" s="11">
        <v>24266.33</v>
      </c>
      <c r="Q29" s="6"/>
      <c r="R29" s="11">
        <v>23266.33</v>
      </c>
      <c r="S29" s="6"/>
      <c r="T29" s="11">
        <v>53266.33</v>
      </c>
      <c r="U29" s="6"/>
      <c r="V29" s="11">
        <v>1933.33</v>
      </c>
      <c r="W29" s="6"/>
      <c r="X29" s="11">
        <v>1933.33</v>
      </c>
      <c r="Y29" s="6"/>
      <c r="Z29" s="11">
        <v>43602.33</v>
      </c>
      <c r="AA29" s="6"/>
      <c r="AB29" s="1"/>
      <c r="AC29" s="11">
        <f t="shared" si="0"/>
        <v>295085.96000000002</v>
      </c>
      <c r="AD29" s="6"/>
    </row>
    <row r="30" spans="1:30" x14ac:dyDescent="0.25">
      <c r="A30" s="5" t="s">
        <v>38</v>
      </c>
      <c r="B30" s="6"/>
      <c r="C30" s="6"/>
      <c r="D30" s="11">
        <f>48813.496+681.416363</f>
        <v>49494.912362999996</v>
      </c>
      <c r="E30" s="6"/>
      <c r="F30" s="11">
        <f>28957.48+681.416363</f>
        <v>29638.896363</v>
      </c>
      <c r="G30" s="6"/>
      <c r="H30" s="11">
        <f>37644.83+681.416363</f>
        <v>38326.246362999998</v>
      </c>
      <c r="I30" s="6"/>
      <c r="J30" s="11">
        <f>45154.82+681.416363</f>
        <v>45836.236362999996</v>
      </c>
      <c r="K30" s="6"/>
      <c r="L30" s="11">
        <f>66472.49+681.416363</f>
        <v>67153.906363000002</v>
      </c>
      <c r="M30" s="6"/>
      <c r="N30" s="11">
        <f>43084.82+681.416363</f>
        <v>43766.236362999996</v>
      </c>
      <c r="O30" s="6"/>
      <c r="P30" s="11">
        <f>38078.16+681.416363</f>
        <v>38759.576363</v>
      </c>
      <c r="Q30" s="6"/>
      <c r="R30" s="11">
        <f>55376.49+681.416363</f>
        <v>56057.906362999995</v>
      </c>
      <c r="S30" s="6"/>
      <c r="T30" s="11">
        <f>62686.49+681.416363</f>
        <v>63367.906362999995</v>
      </c>
      <c r="U30" s="6"/>
      <c r="V30" s="11">
        <f>25646.49+681.416363</f>
        <v>26327.906363000002</v>
      </c>
      <c r="W30" s="6"/>
      <c r="X30" s="11">
        <v>0</v>
      </c>
      <c r="Y30" s="6"/>
      <c r="Z30" s="11">
        <f>51483.24+681.416363</f>
        <v>52164.656362999995</v>
      </c>
      <c r="AA30" s="6"/>
      <c r="AB30" s="1"/>
      <c r="AC30" s="11">
        <f t="shared" si="0"/>
        <v>510894.38599299989</v>
      </c>
      <c r="AD30" s="6"/>
    </row>
    <row r="31" spans="1:30" x14ac:dyDescent="0.25">
      <c r="A31" s="5" t="s">
        <v>39</v>
      </c>
      <c r="B31" s="6"/>
      <c r="C31" s="6"/>
      <c r="D31" s="11">
        <v>1038.0899999999999</v>
      </c>
      <c r="E31" s="6"/>
      <c r="F31" s="11">
        <v>1038.0899999999999</v>
      </c>
      <c r="G31" s="6"/>
      <c r="H31" s="11">
        <v>1038.0899999999999</v>
      </c>
      <c r="I31" s="6"/>
      <c r="J31" s="11">
        <v>1038.0899999999999</v>
      </c>
      <c r="K31" s="6"/>
      <c r="L31" s="11">
        <v>1038.0899999999999</v>
      </c>
      <c r="M31" s="6"/>
      <c r="N31" s="11">
        <v>1038.0899999999999</v>
      </c>
      <c r="O31" s="6"/>
      <c r="P31" s="11">
        <v>1038.0899999999999</v>
      </c>
      <c r="Q31" s="6"/>
      <c r="R31" s="11">
        <v>724.57</v>
      </c>
      <c r="S31" s="6"/>
      <c r="T31" s="11">
        <v>724.57</v>
      </c>
      <c r="U31" s="6"/>
      <c r="V31" s="11">
        <v>1038.0899999999999</v>
      </c>
      <c r="W31" s="6"/>
      <c r="X31" s="11">
        <v>0</v>
      </c>
      <c r="Y31" s="6"/>
      <c r="Z31" s="11">
        <v>1038.0899999999999</v>
      </c>
      <c r="AA31" s="6"/>
      <c r="AB31" s="1"/>
      <c r="AC31" s="11">
        <f t="shared" si="0"/>
        <v>10791.95</v>
      </c>
      <c r="AD31" s="6"/>
    </row>
    <row r="32" spans="1:30" x14ac:dyDescent="0.25">
      <c r="A32" s="5" t="s">
        <v>40</v>
      </c>
      <c r="B32" s="6"/>
      <c r="C32" s="6"/>
      <c r="D32" s="11">
        <v>328.02</v>
      </c>
      <c r="E32" s="6"/>
      <c r="F32" s="11">
        <v>328.02</v>
      </c>
      <c r="G32" s="6"/>
      <c r="H32" s="11">
        <v>328.02</v>
      </c>
      <c r="I32" s="6"/>
      <c r="J32" s="11">
        <v>328.02</v>
      </c>
      <c r="K32" s="6"/>
      <c r="L32" s="11">
        <v>328.02</v>
      </c>
      <c r="M32" s="6"/>
      <c r="N32" s="11">
        <v>328.02</v>
      </c>
      <c r="O32" s="6"/>
      <c r="P32" s="11">
        <v>328.02</v>
      </c>
      <c r="Q32" s="6"/>
      <c r="R32" s="11">
        <v>328.02</v>
      </c>
      <c r="S32" s="6"/>
      <c r="T32" s="11">
        <v>328.02</v>
      </c>
      <c r="U32" s="6"/>
      <c r="V32" s="11">
        <v>328.02</v>
      </c>
      <c r="W32" s="6"/>
      <c r="X32" s="11">
        <v>0</v>
      </c>
      <c r="Y32" s="6"/>
      <c r="Z32" s="11">
        <v>355.02</v>
      </c>
      <c r="AA32" s="6"/>
      <c r="AB32" s="1"/>
      <c r="AC32" s="11">
        <f t="shared" si="0"/>
        <v>3635.22</v>
      </c>
      <c r="AD32" s="6"/>
    </row>
    <row r="33" spans="1:30" x14ac:dyDescent="0.25">
      <c r="A33" s="5" t="s">
        <v>41</v>
      </c>
      <c r="B33" s="6"/>
      <c r="C33" s="6"/>
      <c r="D33" s="11">
        <v>0</v>
      </c>
      <c r="E33" s="6"/>
      <c r="F33" s="11">
        <v>0</v>
      </c>
      <c r="G33" s="6"/>
      <c r="H33" s="11">
        <v>0</v>
      </c>
      <c r="I33" s="6"/>
      <c r="J33" s="11">
        <v>0</v>
      </c>
      <c r="K33" s="6"/>
      <c r="L33" s="11">
        <v>0</v>
      </c>
      <c r="M33" s="6"/>
      <c r="N33" s="11">
        <v>0</v>
      </c>
      <c r="O33" s="6"/>
      <c r="P33" s="11">
        <v>0</v>
      </c>
      <c r="Q33" s="6"/>
      <c r="R33" s="11">
        <v>0</v>
      </c>
      <c r="S33" s="6"/>
      <c r="T33" s="11">
        <v>0</v>
      </c>
      <c r="U33" s="6"/>
      <c r="V33" s="11">
        <v>0</v>
      </c>
      <c r="W33" s="6"/>
      <c r="X33" s="11">
        <v>0</v>
      </c>
      <c r="Y33" s="6"/>
      <c r="Z33" s="11">
        <v>0</v>
      </c>
      <c r="AA33" s="6"/>
      <c r="AB33" s="1"/>
      <c r="AC33" s="11">
        <f t="shared" si="0"/>
        <v>0</v>
      </c>
      <c r="AD33" s="6"/>
    </row>
    <row r="34" spans="1:30" x14ac:dyDescent="0.25">
      <c r="A34" s="5" t="s">
        <v>42</v>
      </c>
      <c r="B34" s="6"/>
      <c r="C34" s="6"/>
      <c r="D34" s="11">
        <v>425.81</v>
      </c>
      <c r="E34" s="6"/>
      <c r="F34" s="11">
        <v>425.81</v>
      </c>
      <c r="G34" s="6"/>
      <c r="H34" s="11">
        <v>425.81</v>
      </c>
      <c r="I34" s="6"/>
      <c r="J34" s="11">
        <v>425.81</v>
      </c>
      <c r="K34" s="6"/>
      <c r="L34" s="11">
        <v>425.81</v>
      </c>
      <c r="M34" s="6"/>
      <c r="N34" s="11">
        <v>425.81</v>
      </c>
      <c r="O34" s="6"/>
      <c r="P34" s="11">
        <v>425.81</v>
      </c>
      <c r="Q34" s="6"/>
      <c r="R34" s="11">
        <v>225.36</v>
      </c>
      <c r="S34" s="6"/>
      <c r="T34" s="11">
        <v>225.36</v>
      </c>
      <c r="U34" s="6"/>
      <c r="V34" s="11">
        <v>425.81</v>
      </c>
      <c r="W34" s="6"/>
      <c r="X34" s="11">
        <v>0</v>
      </c>
      <c r="Y34" s="6"/>
      <c r="Z34" s="11">
        <v>425.81</v>
      </c>
      <c r="AA34" s="6"/>
      <c r="AB34" s="1"/>
      <c r="AC34" s="11">
        <f t="shared" si="0"/>
        <v>4283.01</v>
      </c>
      <c r="AD34" s="6"/>
    </row>
    <row r="35" spans="1:30" x14ac:dyDescent="0.25">
      <c r="A35" s="5" t="s">
        <v>43</v>
      </c>
      <c r="B35" s="6"/>
      <c r="C35" s="6"/>
      <c r="D35" s="11">
        <v>127.27</v>
      </c>
      <c r="E35" s="6"/>
      <c r="F35" s="11">
        <v>127.27</v>
      </c>
      <c r="G35" s="6"/>
      <c r="H35" s="11">
        <v>127.27</v>
      </c>
      <c r="I35" s="6"/>
      <c r="J35" s="11">
        <v>127.27</v>
      </c>
      <c r="K35" s="6"/>
      <c r="L35" s="11">
        <v>127.27</v>
      </c>
      <c r="M35" s="6"/>
      <c r="N35" s="11">
        <v>127.27</v>
      </c>
      <c r="O35" s="6"/>
      <c r="P35" s="11">
        <v>127.27</v>
      </c>
      <c r="Q35" s="6"/>
      <c r="R35" s="11">
        <v>127.27</v>
      </c>
      <c r="S35" s="6"/>
      <c r="T35" s="11">
        <v>127.27</v>
      </c>
      <c r="U35" s="6"/>
      <c r="V35" s="11">
        <v>127.27</v>
      </c>
      <c r="W35" s="6"/>
      <c r="X35" s="11">
        <v>0</v>
      </c>
      <c r="Y35" s="6"/>
      <c r="Z35" s="11">
        <v>127.27</v>
      </c>
      <c r="AA35" s="6"/>
      <c r="AB35" s="1"/>
      <c r="AC35" s="11">
        <f t="shared" si="0"/>
        <v>1399.97</v>
      </c>
      <c r="AD35" s="6"/>
    </row>
    <row r="36" spans="1:30" x14ac:dyDescent="0.25">
      <c r="A36" s="5" t="s">
        <v>44</v>
      </c>
      <c r="B36" s="6"/>
      <c r="C36" s="6"/>
      <c r="D36" s="11">
        <v>0</v>
      </c>
      <c r="E36" s="6"/>
      <c r="F36" s="11">
        <v>0</v>
      </c>
      <c r="G36" s="6"/>
      <c r="H36" s="11">
        <v>0</v>
      </c>
      <c r="I36" s="6"/>
      <c r="J36" s="11">
        <v>0</v>
      </c>
      <c r="K36" s="6"/>
      <c r="L36" s="11">
        <v>0</v>
      </c>
      <c r="M36" s="6"/>
      <c r="N36" s="11">
        <v>0</v>
      </c>
      <c r="O36" s="6"/>
      <c r="P36" s="11">
        <v>0</v>
      </c>
      <c r="Q36" s="6"/>
      <c r="R36" s="11">
        <v>0</v>
      </c>
      <c r="S36" s="6"/>
      <c r="T36" s="11">
        <v>0</v>
      </c>
      <c r="U36" s="6"/>
      <c r="V36" s="11">
        <v>0</v>
      </c>
      <c r="W36" s="6"/>
      <c r="X36" s="11">
        <v>0</v>
      </c>
      <c r="Y36" s="6"/>
      <c r="Z36" s="11">
        <v>0</v>
      </c>
      <c r="AA36" s="6"/>
      <c r="AB36" s="1"/>
      <c r="AC36" s="11">
        <f t="shared" si="0"/>
        <v>0</v>
      </c>
      <c r="AD36" s="6"/>
    </row>
    <row r="37" spans="1:30" x14ac:dyDescent="0.25">
      <c r="A37" s="5" t="s">
        <v>45</v>
      </c>
      <c r="B37" s="6"/>
      <c r="C37" s="6"/>
      <c r="D37" s="11">
        <v>0</v>
      </c>
      <c r="E37" s="6"/>
      <c r="F37" s="11">
        <v>0</v>
      </c>
      <c r="G37" s="6"/>
      <c r="H37" s="11">
        <v>0</v>
      </c>
      <c r="I37" s="6"/>
      <c r="J37" s="11">
        <v>0</v>
      </c>
      <c r="K37" s="6"/>
      <c r="L37" s="11">
        <v>0</v>
      </c>
      <c r="M37" s="6"/>
      <c r="N37" s="11">
        <v>0</v>
      </c>
      <c r="O37" s="6"/>
      <c r="P37" s="11">
        <v>0</v>
      </c>
      <c r="Q37" s="6"/>
      <c r="R37" s="11">
        <v>0</v>
      </c>
      <c r="S37" s="6"/>
      <c r="T37" s="11">
        <v>0</v>
      </c>
      <c r="U37" s="6"/>
      <c r="V37" s="11">
        <v>0</v>
      </c>
      <c r="W37" s="6"/>
      <c r="X37" s="11">
        <v>0</v>
      </c>
      <c r="Y37" s="6"/>
      <c r="Z37" s="11">
        <v>0</v>
      </c>
      <c r="AA37" s="6"/>
      <c r="AB37" s="1"/>
      <c r="AC37" s="11">
        <f t="shared" si="0"/>
        <v>0</v>
      </c>
      <c r="AD37" s="6"/>
    </row>
    <row r="38" spans="1:30" x14ac:dyDescent="0.25">
      <c r="A38" s="5" t="s">
        <v>46</v>
      </c>
      <c r="B38" s="6"/>
      <c r="C38" s="6"/>
      <c r="D38" s="11">
        <v>0</v>
      </c>
      <c r="E38" s="6"/>
      <c r="F38" s="11">
        <v>0</v>
      </c>
      <c r="G38" s="6"/>
      <c r="H38" s="11">
        <v>0</v>
      </c>
      <c r="I38" s="6"/>
      <c r="J38" s="11">
        <v>0</v>
      </c>
      <c r="K38" s="6"/>
      <c r="L38" s="11">
        <v>0</v>
      </c>
      <c r="M38" s="6"/>
      <c r="N38" s="11">
        <v>0</v>
      </c>
      <c r="O38" s="6"/>
      <c r="P38" s="11">
        <v>0</v>
      </c>
      <c r="Q38" s="6"/>
      <c r="R38" s="11">
        <v>0</v>
      </c>
      <c r="S38" s="6"/>
      <c r="T38" s="11">
        <v>0</v>
      </c>
      <c r="U38" s="6"/>
      <c r="V38" s="11">
        <v>0</v>
      </c>
      <c r="W38" s="6"/>
      <c r="X38" s="11">
        <v>0</v>
      </c>
      <c r="Y38" s="6"/>
      <c r="Z38" s="11">
        <v>0</v>
      </c>
      <c r="AA38" s="6"/>
      <c r="AB38" s="1"/>
      <c r="AC38" s="11">
        <f t="shared" si="0"/>
        <v>0</v>
      </c>
      <c r="AD38" s="6"/>
    </row>
    <row r="39" spans="1:30" x14ac:dyDescent="0.25">
      <c r="A39" s="5" t="s">
        <v>47</v>
      </c>
      <c r="B39" s="6"/>
      <c r="C39" s="6"/>
      <c r="D39" s="11">
        <v>0</v>
      </c>
      <c r="E39" s="6"/>
      <c r="F39" s="11">
        <v>0</v>
      </c>
      <c r="G39" s="6"/>
      <c r="H39" s="11">
        <v>0</v>
      </c>
      <c r="I39" s="6"/>
      <c r="J39" s="11">
        <v>0</v>
      </c>
      <c r="K39" s="6"/>
      <c r="L39" s="11">
        <v>0</v>
      </c>
      <c r="M39" s="6"/>
      <c r="N39" s="11">
        <v>0</v>
      </c>
      <c r="O39" s="6"/>
      <c r="P39" s="11">
        <v>0</v>
      </c>
      <c r="Q39" s="6"/>
      <c r="R39" s="11">
        <v>0</v>
      </c>
      <c r="S39" s="6"/>
      <c r="T39" s="11">
        <v>0</v>
      </c>
      <c r="U39" s="6"/>
      <c r="V39" s="11">
        <v>0</v>
      </c>
      <c r="W39" s="6"/>
      <c r="X39" s="11">
        <v>0</v>
      </c>
      <c r="Y39" s="6"/>
      <c r="Z39" s="11">
        <v>700</v>
      </c>
      <c r="AA39" s="6"/>
      <c r="AB39" s="1"/>
      <c r="AC39" s="11">
        <f t="shared" ref="AC39:AC70" si="1">SUM(D39:AB39)</f>
        <v>700</v>
      </c>
      <c r="AD39" s="6"/>
    </row>
    <row r="40" spans="1:30" x14ac:dyDescent="0.25">
      <c r="A40" s="5" t="s">
        <v>48</v>
      </c>
      <c r="B40" s="6"/>
      <c r="C40" s="6"/>
      <c r="D40" s="11">
        <v>0</v>
      </c>
      <c r="E40" s="6"/>
      <c r="F40" s="11">
        <v>0</v>
      </c>
      <c r="G40" s="6"/>
      <c r="H40" s="11">
        <v>0</v>
      </c>
      <c r="I40" s="6"/>
      <c r="J40" s="11">
        <v>0</v>
      </c>
      <c r="K40" s="6"/>
      <c r="L40" s="11">
        <v>0</v>
      </c>
      <c r="M40" s="6"/>
      <c r="N40" s="11">
        <v>0</v>
      </c>
      <c r="O40" s="6"/>
      <c r="P40" s="11">
        <v>0</v>
      </c>
      <c r="Q40" s="6"/>
      <c r="R40" s="11">
        <v>0</v>
      </c>
      <c r="S40" s="6"/>
      <c r="T40" s="11">
        <v>0</v>
      </c>
      <c r="U40" s="6"/>
      <c r="V40" s="11">
        <v>0</v>
      </c>
      <c r="W40" s="6"/>
      <c r="X40" s="11">
        <v>0</v>
      </c>
      <c r="Y40" s="6"/>
      <c r="Z40" s="11">
        <v>0</v>
      </c>
      <c r="AA40" s="6"/>
      <c r="AB40" s="1"/>
      <c r="AC40" s="11">
        <f t="shared" si="1"/>
        <v>0</v>
      </c>
      <c r="AD40" s="6"/>
    </row>
    <row r="41" spans="1:30" x14ac:dyDescent="0.25">
      <c r="A41" s="5" t="s">
        <v>49</v>
      </c>
      <c r="B41" s="6"/>
      <c r="C41" s="6"/>
      <c r="D41" s="11">
        <v>0</v>
      </c>
      <c r="E41" s="6"/>
      <c r="F41" s="11">
        <v>0</v>
      </c>
      <c r="G41" s="6"/>
      <c r="H41" s="11">
        <v>0</v>
      </c>
      <c r="I41" s="6"/>
      <c r="J41" s="11">
        <v>0</v>
      </c>
      <c r="K41" s="6"/>
      <c r="L41" s="11">
        <v>0</v>
      </c>
      <c r="M41" s="6"/>
      <c r="N41" s="11">
        <v>0</v>
      </c>
      <c r="O41" s="6"/>
      <c r="P41" s="11">
        <v>0</v>
      </c>
      <c r="Q41" s="6"/>
      <c r="R41" s="11">
        <v>0</v>
      </c>
      <c r="S41" s="6"/>
      <c r="T41" s="11">
        <v>0</v>
      </c>
      <c r="U41" s="6"/>
      <c r="V41" s="11">
        <v>0</v>
      </c>
      <c r="W41" s="6"/>
      <c r="X41" s="11">
        <v>0</v>
      </c>
      <c r="Y41" s="6"/>
      <c r="Z41" s="11">
        <v>0</v>
      </c>
      <c r="AA41" s="6"/>
      <c r="AB41" s="1"/>
      <c r="AC41" s="11">
        <f t="shared" si="1"/>
        <v>0</v>
      </c>
      <c r="AD41" s="6"/>
    </row>
    <row r="42" spans="1:30" x14ac:dyDescent="0.25">
      <c r="A42" s="5" t="s">
        <v>50</v>
      </c>
      <c r="B42" s="6"/>
      <c r="C42" s="6"/>
      <c r="D42" s="11">
        <v>4683</v>
      </c>
      <c r="E42" s="6"/>
      <c r="F42" s="11">
        <v>0</v>
      </c>
      <c r="G42" s="6"/>
      <c r="H42" s="11">
        <v>4774.3500000000004</v>
      </c>
      <c r="I42" s="6"/>
      <c r="J42" s="11">
        <v>6244.15</v>
      </c>
      <c r="K42" s="6"/>
      <c r="L42" s="11">
        <v>10145.51</v>
      </c>
      <c r="M42" s="6"/>
      <c r="N42" s="11">
        <v>6588.03</v>
      </c>
      <c r="O42" s="6"/>
      <c r="P42" s="11">
        <v>6656.77</v>
      </c>
      <c r="Q42" s="6"/>
      <c r="R42" s="11">
        <v>8545.6200000000008</v>
      </c>
      <c r="S42" s="6"/>
      <c r="T42" s="11">
        <v>6812.49</v>
      </c>
      <c r="U42" s="6"/>
      <c r="V42" s="11">
        <v>3076.75</v>
      </c>
      <c r="W42" s="6"/>
      <c r="X42" s="11">
        <v>0</v>
      </c>
      <c r="Y42" s="6"/>
      <c r="Z42" s="11">
        <v>15671</v>
      </c>
      <c r="AA42" s="6"/>
      <c r="AB42" s="1"/>
      <c r="AC42" s="11">
        <f t="shared" si="1"/>
        <v>73197.67</v>
      </c>
      <c r="AD42" s="6"/>
    </row>
    <row r="43" spans="1:30" x14ac:dyDescent="0.25">
      <c r="A43" s="5" t="s">
        <v>51</v>
      </c>
      <c r="B43" s="6"/>
      <c r="C43" s="6"/>
      <c r="D43" s="11">
        <v>681.82</v>
      </c>
      <c r="E43" s="6"/>
      <c r="F43" s="11">
        <v>681.82</v>
      </c>
      <c r="G43" s="6"/>
      <c r="H43" s="11">
        <v>681.82</v>
      </c>
      <c r="I43" s="6"/>
      <c r="J43" s="11">
        <v>681.82</v>
      </c>
      <c r="K43" s="6"/>
      <c r="L43" s="11">
        <v>681.82</v>
      </c>
      <c r="M43" s="6"/>
      <c r="N43" s="11">
        <v>681.82</v>
      </c>
      <c r="O43" s="6"/>
      <c r="P43" s="11">
        <v>681.82</v>
      </c>
      <c r="Q43" s="6"/>
      <c r="R43" s="11">
        <v>681.82</v>
      </c>
      <c r="S43" s="6"/>
      <c r="T43" s="11">
        <v>681.82</v>
      </c>
      <c r="U43" s="6"/>
      <c r="V43" s="11">
        <v>681.82</v>
      </c>
      <c r="W43" s="6"/>
      <c r="X43" s="11">
        <v>0</v>
      </c>
      <c r="Y43" s="6"/>
      <c r="Z43" s="11">
        <v>681.82</v>
      </c>
      <c r="AA43" s="6"/>
      <c r="AB43" s="1"/>
      <c r="AC43" s="11">
        <f t="shared" si="1"/>
        <v>7500.02</v>
      </c>
      <c r="AD43" s="6"/>
    </row>
    <row r="44" spans="1:30" x14ac:dyDescent="0.25">
      <c r="A44" s="5" t="s">
        <v>41</v>
      </c>
      <c r="B44" s="6"/>
      <c r="C44" s="6"/>
      <c r="D44" s="11">
        <v>0</v>
      </c>
      <c r="E44" s="6"/>
      <c r="F44" s="11">
        <v>0</v>
      </c>
      <c r="G44" s="6"/>
      <c r="H44" s="11">
        <v>0</v>
      </c>
      <c r="I44" s="6"/>
      <c r="J44" s="11">
        <v>0</v>
      </c>
      <c r="K44" s="6"/>
      <c r="L44" s="11">
        <v>0</v>
      </c>
      <c r="M44" s="6"/>
      <c r="N44" s="11">
        <v>0</v>
      </c>
      <c r="O44" s="6"/>
      <c r="P44" s="11">
        <v>0</v>
      </c>
      <c r="Q44" s="6"/>
      <c r="R44" s="11">
        <v>0</v>
      </c>
      <c r="S44" s="6"/>
      <c r="T44" s="11">
        <v>0</v>
      </c>
      <c r="U44" s="6"/>
      <c r="V44" s="11">
        <v>0</v>
      </c>
      <c r="W44" s="6"/>
      <c r="X44" s="11">
        <v>0</v>
      </c>
      <c r="Y44" s="6"/>
      <c r="Z44" s="11">
        <v>0</v>
      </c>
      <c r="AA44" s="6"/>
      <c r="AB44" s="1"/>
      <c r="AC44" s="11">
        <f t="shared" si="1"/>
        <v>0</v>
      </c>
      <c r="AD44" s="6"/>
    </row>
    <row r="45" spans="1:30" x14ac:dyDescent="0.25">
      <c r="A45" s="5" t="s">
        <v>52</v>
      </c>
      <c r="B45" s="6"/>
      <c r="C45" s="6"/>
      <c r="D45" s="11">
        <v>5345.46</v>
      </c>
      <c r="E45" s="6"/>
      <c r="F45" s="11">
        <v>345.46</v>
      </c>
      <c r="G45" s="6"/>
      <c r="H45" s="11">
        <v>145.46</v>
      </c>
      <c r="I45" s="6"/>
      <c r="J45" s="11">
        <v>545.46</v>
      </c>
      <c r="K45" s="6"/>
      <c r="L45" s="11">
        <v>745.46</v>
      </c>
      <c r="M45" s="6"/>
      <c r="N45" s="11">
        <v>545.46</v>
      </c>
      <c r="O45" s="6"/>
      <c r="P45" s="11">
        <v>145.46</v>
      </c>
      <c r="Q45" s="6"/>
      <c r="R45" s="11">
        <v>17895.46</v>
      </c>
      <c r="S45" s="6"/>
      <c r="T45" s="11">
        <v>20594.46</v>
      </c>
      <c r="U45" s="6"/>
      <c r="V45" s="11">
        <v>345.46</v>
      </c>
      <c r="W45" s="6"/>
      <c r="X45" s="11">
        <v>0</v>
      </c>
      <c r="Y45" s="6"/>
      <c r="Z45" s="11">
        <v>14545.46</v>
      </c>
      <c r="AA45" s="6"/>
      <c r="AB45" s="1"/>
      <c r="AC45" s="11">
        <f t="shared" si="1"/>
        <v>61199.06</v>
      </c>
      <c r="AD45" s="6"/>
    </row>
    <row r="46" spans="1:30" x14ac:dyDescent="0.25">
      <c r="A46" s="5" t="s">
        <v>53</v>
      </c>
      <c r="B46" s="6"/>
      <c r="C46" s="6"/>
      <c r="D46" s="11">
        <v>263.82</v>
      </c>
      <c r="E46" s="6"/>
      <c r="F46" s="11">
        <v>263.82</v>
      </c>
      <c r="G46" s="6"/>
      <c r="H46" s="11">
        <v>263.82</v>
      </c>
      <c r="I46" s="6"/>
      <c r="J46" s="11">
        <v>263.82</v>
      </c>
      <c r="K46" s="6"/>
      <c r="L46" s="11">
        <v>263.82</v>
      </c>
      <c r="M46" s="6"/>
      <c r="N46" s="11">
        <v>263.82</v>
      </c>
      <c r="O46" s="6"/>
      <c r="P46" s="11">
        <v>263.82</v>
      </c>
      <c r="Q46" s="6"/>
      <c r="R46" s="11">
        <v>263.82</v>
      </c>
      <c r="S46" s="6"/>
      <c r="T46" s="11">
        <v>263.82</v>
      </c>
      <c r="U46" s="6"/>
      <c r="V46" s="11">
        <v>263.82</v>
      </c>
      <c r="W46" s="6"/>
      <c r="X46" s="11">
        <v>0</v>
      </c>
      <c r="Y46" s="6"/>
      <c r="Z46" s="11">
        <v>1017.82</v>
      </c>
      <c r="AA46" s="6"/>
      <c r="AB46" s="1"/>
      <c r="AC46" s="11">
        <f t="shared" si="1"/>
        <v>3656.02</v>
      </c>
      <c r="AD46" s="6"/>
    </row>
    <row r="47" spans="1:30" x14ac:dyDescent="0.25">
      <c r="A47" s="5" t="s">
        <v>54</v>
      </c>
      <c r="B47" s="6"/>
      <c r="C47" s="6"/>
      <c r="D47" s="11">
        <v>0</v>
      </c>
      <c r="E47" s="6"/>
      <c r="F47" s="11">
        <v>0</v>
      </c>
      <c r="G47" s="6"/>
      <c r="H47" s="11">
        <v>0</v>
      </c>
      <c r="I47" s="6"/>
      <c r="J47" s="11">
        <v>0</v>
      </c>
      <c r="K47" s="6"/>
      <c r="L47" s="11">
        <v>0</v>
      </c>
      <c r="M47" s="6"/>
      <c r="N47" s="11">
        <v>0</v>
      </c>
      <c r="O47" s="6"/>
      <c r="P47" s="11">
        <v>0</v>
      </c>
      <c r="Q47" s="6"/>
      <c r="R47" s="11">
        <v>0</v>
      </c>
      <c r="S47" s="6"/>
      <c r="T47" s="11">
        <v>0</v>
      </c>
      <c r="U47" s="6"/>
      <c r="V47" s="11">
        <v>0</v>
      </c>
      <c r="W47" s="6"/>
      <c r="X47" s="11">
        <v>0</v>
      </c>
      <c r="Y47" s="6"/>
      <c r="Z47" s="11">
        <v>0</v>
      </c>
      <c r="AA47" s="6"/>
      <c r="AB47" s="1"/>
      <c r="AC47" s="11">
        <f t="shared" si="1"/>
        <v>0</v>
      </c>
      <c r="AD47" s="6"/>
    </row>
    <row r="48" spans="1:30" x14ac:dyDescent="0.25">
      <c r="A48" s="5" t="s">
        <v>55</v>
      </c>
      <c r="B48" s="6"/>
      <c r="C48" s="6"/>
      <c r="D48" s="11">
        <v>1739.6</v>
      </c>
      <c r="E48" s="6"/>
      <c r="F48" s="11">
        <v>1739.6</v>
      </c>
      <c r="G48" s="6"/>
      <c r="H48" s="11">
        <v>1739.6</v>
      </c>
      <c r="I48" s="6"/>
      <c r="J48" s="11">
        <v>1739.6</v>
      </c>
      <c r="K48" s="6"/>
      <c r="L48" s="11">
        <v>1739.6</v>
      </c>
      <c r="M48" s="6"/>
      <c r="N48" s="11">
        <v>1739.6</v>
      </c>
      <c r="O48" s="6"/>
      <c r="P48" s="11">
        <v>1739.6</v>
      </c>
      <c r="Q48" s="6"/>
      <c r="R48" s="11">
        <v>1739.6</v>
      </c>
      <c r="S48" s="6"/>
      <c r="T48" s="11">
        <v>2179.6</v>
      </c>
      <c r="U48" s="6"/>
      <c r="V48" s="11">
        <v>1789.6</v>
      </c>
      <c r="W48" s="6"/>
      <c r="X48" s="11">
        <v>0</v>
      </c>
      <c r="Y48" s="6"/>
      <c r="Z48" s="11">
        <v>1789.6</v>
      </c>
      <c r="AA48" s="6"/>
      <c r="AB48" s="1"/>
      <c r="AC48" s="11">
        <f t="shared" si="1"/>
        <v>19675.599999999999</v>
      </c>
      <c r="AD48" s="6"/>
    </row>
    <row r="49" spans="1:30" x14ac:dyDescent="0.25">
      <c r="A49" s="5" t="s">
        <v>56</v>
      </c>
      <c r="B49" s="6"/>
      <c r="C49" s="6"/>
      <c r="D49" s="11">
        <v>500.27</v>
      </c>
      <c r="E49" s="6"/>
      <c r="F49" s="11">
        <v>500.27</v>
      </c>
      <c r="G49" s="6"/>
      <c r="H49" s="11">
        <v>500.27</v>
      </c>
      <c r="I49" s="6"/>
      <c r="J49" s="11">
        <v>500.27</v>
      </c>
      <c r="K49" s="6"/>
      <c r="L49" s="11">
        <v>500.27</v>
      </c>
      <c r="M49" s="6"/>
      <c r="N49" s="11">
        <v>500.27</v>
      </c>
      <c r="O49" s="6"/>
      <c r="P49" s="11">
        <v>500.27</v>
      </c>
      <c r="Q49" s="6"/>
      <c r="R49" s="11">
        <v>500.27</v>
      </c>
      <c r="S49" s="6"/>
      <c r="T49" s="11">
        <v>500.27</v>
      </c>
      <c r="U49" s="6"/>
      <c r="V49" s="11">
        <v>500.27</v>
      </c>
      <c r="W49" s="6"/>
      <c r="X49" s="11">
        <v>0</v>
      </c>
      <c r="Y49" s="6"/>
      <c r="Z49" s="11">
        <v>500.27</v>
      </c>
      <c r="AA49" s="6"/>
      <c r="AB49" s="1"/>
      <c r="AC49" s="11">
        <f t="shared" si="1"/>
        <v>5502.97</v>
      </c>
      <c r="AD49" s="6"/>
    </row>
    <row r="50" spans="1:30" x14ac:dyDescent="0.25">
      <c r="A50" s="5" t="s">
        <v>57</v>
      </c>
      <c r="B50" s="6"/>
      <c r="C50" s="6"/>
      <c r="D50" s="11">
        <v>0</v>
      </c>
      <c r="E50" s="6"/>
      <c r="F50" s="11">
        <v>0</v>
      </c>
      <c r="G50" s="6"/>
      <c r="H50" s="11">
        <v>0</v>
      </c>
      <c r="I50" s="6"/>
      <c r="J50" s="11">
        <v>0</v>
      </c>
      <c r="K50" s="6"/>
      <c r="L50" s="11">
        <v>0</v>
      </c>
      <c r="M50" s="6"/>
      <c r="N50" s="11">
        <v>0</v>
      </c>
      <c r="O50" s="6"/>
      <c r="P50" s="11">
        <v>0</v>
      </c>
      <c r="Q50" s="6"/>
      <c r="R50" s="11">
        <v>0</v>
      </c>
      <c r="S50" s="6"/>
      <c r="T50" s="11">
        <v>0</v>
      </c>
      <c r="U50" s="6"/>
      <c r="V50" s="11">
        <v>0</v>
      </c>
      <c r="W50" s="6"/>
      <c r="X50" s="11">
        <v>0</v>
      </c>
      <c r="Y50" s="6"/>
      <c r="Z50" s="11">
        <v>0</v>
      </c>
      <c r="AA50" s="6"/>
      <c r="AB50" s="1"/>
      <c r="AC50" s="11">
        <f t="shared" si="1"/>
        <v>0</v>
      </c>
      <c r="AD50" s="6"/>
    </row>
    <row r="51" spans="1:30" x14ac:dyDescent="0.25">
      <c r="A51" s="5" t="s">
        <v>58</v>
      </c>
      <c r="B51" s="6"/>
      <c r="C51" s="6"/>
      <c r="D51" s="11">
        <v>10699.23</v>
      </c>
      <c r="E51" s="6"/>
      <c r="F51" s="11">
        <v>9276.51</v>
      </c>
      <c r="G51" s="6"/>
      <c r="H51" s="11">
        <v>12506.64</v>
      </c>
      <c r="I51" s="6"/>
      <c r="J51" s="11">
        <v>11459.48</v>
      </c>
      <c r="K51" s="6"/>
      <c r="L51" s="11">
        <v>10951.95</v>
      </c>
      <c r="M51" s="6"/>
      <c r="N51" s="11">
        <v>11498.5</v>
      </c>
      <c r="O51" s="6"/>
      <c r="P51" s="11">
        <v>9047.74</v>
      </c>
      <c r="Q51" s="6"/>
      <c r="R51" s="11">
        <v>4084.7</v>
      </c>
      <c r="S51" s="6"/>
      <c r="T51" s="11">
        <v>4084.7</v>
      </c>
      <c r="U51" s="6"/>
      <c r="V51" s="11">
        <v>8975.15</v>
      </c>
      <c r="W51" s="6"/>
      <c r="X51" s="11">
        <v>0</v>
      </c>
      <c r="Y51" s="6"/>
      <c r="Z51" s="11">
        <v>16938.189999999999</v>
      </c>
      <c r="AA51" s="6"/>
      <c r="AB51" s="1"/>
      <c r="AC51" s="11">
        <f t="shared" si="1"/>
        <v>109522.79</v>
      </c>
      <c r="AD51" s="6"/>
    </row>
    <row r="52" spans="1:30" x14ac:dyDescent="0.25">
      <c r="A52" s="5" t="s">
        <v>59</v>
      </c>
      <c r="B52" s="6"/>
      <c r="C52" s="6"/>
      <c r="D52" s="11">
        <v>0</v>
      </c>
      <c r="E52" s="6"/>
      <c r="F52" s="11">
        <v>0</v>
      </c>
      <c r="G52" s="6"/>
      <c r="H52" s="11">
        <v>0</v>
      </c>
      <c r="I52" s="6"/>
      <c r="J52" s="11">
        <v>0</v>
      </c>
      <c r="K52" s="6"/>
      <c r="L52" s="11">
        <v>0</v>
      </c>
      <c r="M52" s="6"/>
      <c r="N52" s="11">
        <v>0</v>
      </c>
      <c r="O52" s="6"/>
      <c r="P52" s="11">
        <v>0</v>
      </c>
      <c r="Q52" s="6"/>
      <c r="R52" s="11">
        <v>0</v>
      </c>
      <c r="S52" s="6"/>
      <c r="T52" s="11">
        <v>0</v>
      </c>
      <c r="U52" s="6"/>
      <c r="V52" s="11">
        <v>0</v>
      </c>
      <c r="W52" s="6"/>
      <c r="X52" s="11">
        <v>0</v>
      </c>
      <c r="Y52" s="6"/>
      <c r="Z52" s="11">
        <v>0</v>
      </c>
      <c r="AA52" s="6"/>
      <c r="AB52" s="1"/>
      <c r="AC52" s="11">
        <f t="shared" si="1"/>
        <v>0</v>
      </c>
      <c r="AD52" s="6"/>
    </row>
    <row r="53" spans="1:30" x14ac:dyDescent="0.25">
      <c r="A53" s="5" t="s">
        <v>60</v>
      </c>
      <c r="B53" s="6"/>
      <c r="C53" s="6"/>
      <c r="D53" s="11">
        <v>0</v>
      </c>
      <c r="E53" s="6"/>
      <c r="F53" s="11">
        <v>0</v>
      </c>
      <c r="G53" s="6"/>
      <c r="H53" s="11">
        <v>0</v>
      </c>
      <c r="I53" s="6"/>
      <c r="J53" s="11">
        <v>0</v>
      </c>
      <c r="K53" s="6"/>
      <c r="L53" s="11">
        <v>0</v>
      </c>
      <c r="M53" s="6"/>
      <c r="N53" s="11">
        <v>0</v>
      </c>
      <c r="O53" s="6"/>
      <c r="P53" s="11">
        <v>0</v>
      </c>
      <c r="Q53" s="6"/>
      <c r="R53" s="11">
        <v>0</v>
      </c>
      <c r="S53" s="6"/>
      <c r="T53" s="11">
        <v>0</v>
      </c>
      <c r="U53" s="6"/>
      <c r="V53" s="11">
        <v>0</v>
      </c>
      <c r="W53" s="6"/>
      <c r="X53" s="11">
        <v>0</v>
      </c>
      <c r="Y53" s="6"/>
      <c r="Z53" s="11">
        <v>0</v>
      </c>
      <c r="AA53" s="6"/>
      <c r="AB53" s="1"/>
      <c r="AC53" s="11">
        <f t="shared" si="1"/>
        <v>0</v>
      </c>
      <c r="AD53" s="6"/>
    </row>
    <row r="54" spans="1:30" x14ac:dyDescent="0.25">
      <c r="A54" s="8" t="s">
        <v>61</v>
      </c>
      <c r="B54" s="6"/>
      <c r="C54" s="6"/>
      <c r="D54" s="11">
        <v>0</v>
      </c>
      <c r="E54" s="6"/>
      <c r="F54" s="11">
        <v>0</v>
      </c>
      <c r="G54" s="6"/>
      <c r="H54" s="11">
        <v>0</v>
      </c>
      <c r="I54" s="6"/>
      <c r="J54" s="11">
        <v>0</v>
      </c>
      <c r="K54" s="6"/>
      <c r="L54" s="11">
        <v>0</v>
      </c>
      <c r="M54" s="6"/>
      <c r="N54" s="11">
        <v>0</v>
      </c>
      <c r="O54" s="6"/>
      <c r="P54" s="11">
        <v>0</v>
      </c>
      <c r="Q54" s="6"/>
      <c r="R54" s="10">
        <f>SUM(R55:R61)</f>
        <v>97512.89</v>
      </c>
      <c r="S54" s="6"/>
      <c r="T54" s="10">
        <f>SUM(T55:T61)</f>
        <v>97532.89</v>
      </c>
      <c r="U54" s="6"/>
      <c r="V54" s="11">
        <v>0</v>
      </c>
      <c r="W54" s="6"/>
      <c r="X54" s="11">
        <v>0</v>
      </c>
      <c r="Y54" s="6"/>
      <c r="Z54" s="11">
        <v>0</v>
      </c>
      <c r="AA54" s="6"/>
      <c r="AB54" s="1"/>
      <c r="AC54" s="11">
        <f t="shared" si="1"/>
        <v>195045.78</v>
      </c>
      <c r="AD54" s="6"/>
    </row>
    <row r="55" spans="1:30" x14ac:dyDescent="0.25">
      <c r="A55" s="5" t="s">
        <v>62</v>
      </c>
      <c r="B55" s="6"/>
      <c r="C55" s="6"/>
      <c r="D55" s="10">
        <f>SUM(D56:D61)</f>
        <v>97512.89</v>
      </c>
      <c r="E55" s="6"/>
      <c r="F55" s="10">
        <f>SUM(F56:F61)</f>
        <v>97512.89</v>
      </c>
      <c r="G55" s="6"/>
      <c r="H55" s="10">
        <f>SUM(H56:H61)</f>
        <v>97512.89</v>
      </c>
      <c r="I55" s="6"/>
      <c r="J55" s="10">
        <f>SUM(J56:J61)</f>
        <v>97512.89</v>
      </c>
      <c r="K55" s="6"/>
      <c r="L55" s="10">
        <f>SUM(L56:L61)</f>
        <v>97512.89</v>
      </c>
      <c r="M55" s="6"/>
      <c r="N55" s="10">
        <f>SUM(N56:N61)</f>
        <v>97512.89</v>
      </c>
      <c r="O55" s="6"/>
      <c r="P55" s="10">
        <f>SUM(P56:P61)</f>
        <v>97512.89</v>
      </c>
      <c r="Q55" s="6"/>
      <c r="R55" s="11">
        <v>11964.47</v>
      </c>
      <c r="S55" s="6"/>
      <c r="T55" s="11">
        <v>11964.47</v>
      </c>
      <c r="U55" s="6"/>
      <c r="V55" s="10">
        <f>SUM(V56:V61)</f>
        <v>97512.89</v>
      </c>
      <c r="W55" s="6"/>
      <c r="X55" s="10">
        <f>SUM(X56:X61)</f>
        <v>63116.19</v>
      </c>
      <c r="Y55" s="6"/>
      <c r="Z55" s="10">
        <f>SUM(Z56:Z61)</f>
        <v>34396.699999999997</v>
      </c>
      <c r="AA55" s="6"/>
      <c r="AB55" s="1"/>
      <c r="AC55" s="10">
        <f t="shared" si="1"/>
        <v>901544.95</v>
      </c>
      <c r="AD55" s="6"/>
    </row>
    <row r="56" spans="1:30" x14ac:dyDescent="0.25">
      <c r="A56" s="5" t="s">
        <v>63</v>
      </c>
      <c r="B56" s="6"/>
      <c r="C56" s="6"/>
      <c r="D56" s="11">
        <v>11964.47</v>
      </c>
      <c r="E56" s="6"/>
      <c r="F56" s="11">
        <v>11964.47</v>
      </c>
      <c r="G56" s="6"/>
      <c r="H56" s="11">
        <v>11964.47</v>
      </c>
      <c r="I56" s="6"/>
      <c r="J56" s="11">
        <v>11964.47</v>
      </c>
      <c r="K56" s="6"/>
      <c r="L56" s="11">
        <v>11964.47</v>
      </c>
      <c r="M56" s="6"/>
      <c r="N56" s="11">
        <v>11964.47</v>
      </c>
      <c r="O56" s="6"/>
      <c r="P56" s="11">
        <v>11964.47</v>
      </c>
      <c r="Q56" s="6"/>
      <c r="R56" s="11">
        <v>14025.67</v>
      </c>
      <c r="S56" s="6"/>
      <c r="T56" s="11">
        <v>14025.67</v>
      </c>
      <c r="U56" s="6"/>
      <c r="V56" s="11">
        <v>11964.47</v>
      </c>
      <c r="W56" s="6"/>
      <c r="X56" s="11">
        <v>11964.47</v>
      </c>
      <c r="Y56" s="6"/>
      <c r="Z56" s="11">
        <v>0</v>
      </c>
      <c r="AA56" s="6"/>
      <c r="AB56" s="1"/>
      <c r="AC56" s="11">
        <f t="shared" si="1"/>
        <v>135731.57</v>
      </c>
      <c r="AD56" s="6"/>
    </row>
    <row r="57" spans="1:30" x14ac:dyDescent="0.25">
      <c r="A57" s="5" t="s">
        <v>64</v>
      </c>
      <c r="B57" s="6"/>
      <c r="C57" s="6"/>
      <c r="D57" s="11">
        <v>14025.67</v>
      </c>
      <c r="E57" s="6"/>
      <c r="F57" s="11">
        <v>14025.67</v>
      </c>
      <c r="G57" s="6"/>
      <c r="H57" s="11">
        <v>14025.67</v>
      </c>
      <c r="I57" s="6"/>
      <c r="J57" s="11">
        <v>14025.67</v>
      </c>
      <c r="K57" s="6"/>
      <c r="L57" s="11">
        <v>14025.67</v>
      </c>
      <c r="M57" s="6"/>
      <c r="N57" s="11">
        <v>14025.67</v>
      </c>
      <c r="O57" s="6"/>
      <c r="P57" s="11">
        <v>14025.67</v>
      </c>
      <c r="Q57" s="6"/>
      <c r="R57" s="11">
        <v>6603.01</v>
      </c>
      <c r="S57" s="6"/>
      <c r="T57" s="11">
        <v>6603.01</v>
      </c>
      <c r="U57" s="6"/>
      <c r="V57" s="11">
        <v>14025.67</v>
      </c>
      <c r="W57" s="6"/>
      <c r="X57" s="11">
        <v>14025.67</v>
      </c>
      <c r="Y57" s="6"/>
      <c r="Z57" s="11">
        <v>0</v>
      </c>
      <c r="AA57" s="6"/>
      <c r="AB57" s="1"/>
      <c r="AC57" s="11">
        <f t="shared" si="1"/>
        <v>139437.04999999999</v>
      </c>
      <c r="AD57" s="6"/>
    </row>
    <row r="58" spans="1:30" x14ac:dyDescent="0.25">
      <c r="A58" s="5" t="s">
        <v>65</v>
      </c>
      <c r="B58" s="6"/>
      <c r="C58" s="6"/>
      <c r="D58" s="11">
        <v>6603.01</v>
      </c>
      <c r="E58" s="6"/>
      <c r="F58" s="11">
        <v>6603.01</v>
      </c>
      <c r="G58" s="6"/>
      <c r="H58" s="11">
        <v>6603.01</v>
      </c>
      <c r="I58" s="6"/>
      <c r="J58" s="11">
        <v>6603.01</v>
      </c>
      <c r="K58" s="6"/>
      <c r="L58" s="11">
        <v>6603.01</v>
      </c>
      <c r="M58" s="6"/>
      <c r="N58" s="11">
        <v>6603.01</v>
      </c>
      <c r="O58" s="6"/>
      <c r="P58" s="11">
        <v>6603.01</v>
      </c>
      <c r="Q58" s="6"/>
      <c r="R58" s="11">
        <v>7947.95</v>
      </c>
      <c r="S58" s="6"/>
      <c r="T58" s="11">
        <v>7947.95</v>
      </c>
      <c r="U58" s="6"/>
      <c r="V58" s="11">
        <v>6603.01</v>
      </c>
      <c r="W58" s="6"/>
      <c r="X58" s="11">
        <v>6603.01</v>
      </c>
      <c r="Y58" s="6"/>
      <c r="Z58" s="11">
        <v>0</v>
      </c>
      <c r="AA58" s="6"/>
      <c r="AB58" s="1"/>
      <c r="AC58" s="11">
        <f t="shared" si="1"/>
        <v>75322.990000000005</v>
      </c>
      <c r="AD58" s="6"/>
    </row>
    <row r="59" spans="1:30" x14ac:dyDescent="0.25">
      <c r="A59" s="5" t="s">
        <v>66</v>
      </c>
      <c r="B59" s="6"/>
      <c r="C59" s="6"/>
      <c r="D59" s="11">
        <v>7947.95</v>
      </c>
      <c r="E59" s="6"/>
      <c r="F59" s="11">
        <v>7947.95</v>
      </c>
      <c r="G59" s="6"/>
      <c r="H59" s="11">
        <v>7947.95</v>
      </c>
      <c r="I59" s="6"/>
      <c r="J59" s="11">
        <v>7947.95</v>
      </c>
      <c r="K59" s="6"/>
      <c r="L59" s="11">
        <v>7947.95</v>
      </c>
      <c r="M59" s="6"/>
      <c r="N59" s="11">
        <v>7947.95</v>
      </c>
      <c r="O59" s="6"/>
      <c r="P59" s="11">
        <v>7947.95</v>
      </c>
      <c r="Q59" s="6"/>
      <c r="R59" s="11">
        <v>22575.09</v>
      </c>
      <c r="S59" s="6"/>
      <c r="T59" s="11">
        <v>22575.09</v>
      </c>
      <c r="U59" s="6"/>
      <c r="V59" s="11">
        <v>7947.95</v>
      </c>
      <c r="W59" s="6"/>
      <c r="X59" s="11">
        <v>7947.95</v>
      </c>
      <c r="Y59" s="6"/>
      <c r="Z59" s="11">
        <v>0</v>
      </c>
      <c r="AA59" s="6"/>
      <c r="AB59" s="1"/>
      <c r="AC59" s="11">
        <f t="shared" si="1"/>
        <v>116681.73</v>
      </c>
      <c r="AD59" s="6"/>
    </row>
    <row r="60" spans="1:30" x14ac:dyDescent="0.25">
      <c r="A60" s="5" t="s">
        <v>67</v>
      </c>
      <c r="B60" s="6"/>
      <c r="C60" s="6"/>
      <c r="D60" s="11">
        <v>22575.09</v>
      </c>
      <c r="E60" s="6"/>
      <c r="F60" s="11">
        <v>22575.09</v>
      </c>
      <c r="G60" s="6"/>
      <c r="H60" s="11">
        <v>22575.09</v>
      </c>
      <c r="I60" s="6"/>
      <c r="J60" s="11">
        <v>22575.09</v>
      </c>
      <c r="K60" s="6"/>
      <c r="L60" s="11">
        <v>22575.09</v>
      </c>
      <c r="M60" s="6"/>
      <c r="N60" s="11">
        <v>22575.09</v>
      </c>
      <c r="O60" s="6"/>
      <c r="P60" s="11">
        <v>22575.09</v>
      </c>
      <c r="Q60" s="6"/>
      <c r="R60" s="11">
        <v>34396.699999999997</v>
      </c>
      <c r="S60" s="6"/>
      <c r="T60" s="11">
        <v>34396.699999999997</v>
      </c>
      <c r="U60" s="6"/>
      <c r="V60" s="11">
        <v>22575.09</v>
      </c>
      <c r="W60" s="6"/>
      <c r="X60" s="11">
        <v>22575.09</v>
      </c>
      <c r="Y60" s="6"/>
      <c r="Z60" s="11">
        <v>0</v>
      </c>
      <c r="AA60" s="6"/>
      <c r="AB60" s="1"/>
      <c r="AC60" s="11">
        <f t="shared" si="1"/>
        <v>271969.21000000002</v>
      </c>
      <c r="AD60" s="6"/>
    </row>
    <row r="61" spans="1:30" x14ac:dyDescent="0.25">
      <c r="A61" s="5" t="s">
        <v>68</v>
      </c>
      <c r="B61" s="6"/>
      <c r="C61" s="6"/>
      <c r="D61" s="11">
        <v>34396.699999999997</v>
      </c>
      <c r="E61" s="6"/>
      <c r="F61" s="11">
        <v>34396.699999999997</v>
      </c>
      <c r="G61" s="6"/>
      <c r="H61" s="11">
        <v>34396.699999999997</v>
      </c>
      <c r="I61" s="6"/>
      <c r="J61" s="11">
        <v>34396.699999999997</v>
      </c>
      <c r="K61" s="6"/>
      <c r="L61" s="11">
        <v>34396.699999999997</v>
      </c>
      <c r="M61" s="6"/>
      <c r="N61" s="11">
        <v>34396.699999999997</v>
      </c>
      <c r="O61" s="6"/>
      <c r="P61" s="11">
        <v>34396.699999999997</v>
      </c>
      <c r="Q61" s="6"/>
      <c r="R61" s="11">
        <v>0</v>
      </c>
      <c r="S61" s="6"/>
      <c r="T61" s="11">
        <v>20</v>
      </c>
      <c r="U61" s="6"/>
      <c r="V61" s="11">
        <v>34396.699999999997</v>
      </c>
      <c r="W61" s="6"/>
      <c r="X61" s="11">
        <v>0</v>
      </c>
      <c r="Y61" s="6"/>
      <c r="Z61" s="11">
        <v>34396.699999999997</v>
      </c>
      <c r="AA61" s="6"/>
      <c r="AB61" s="1"/>
      <c r="AC61" s="11">
        <f t="shared" si="1"/>
        <v>309590.3</v>
      </c>
      <c r="AD61" s="6"/>
    </row>
    <row r="62" spans="1:30" ht="15.75" x14ac:dyDescent="0.25">
      <c r="A62" s="14"/>
      <c r="B62" s="13"/>
      <c r="C62" s="13"/>
      <c r="D62" s="12">
        <v>0</v>
      </c>
      <c r="E62" s="13"/>
      <c r="F62" s="12">
        <v>0</v>
      </c>
      <c r="G62" s="13"/>
      <c r="H62" s="12">
        <v>0</v>
      </c>
      <c r="I62" s="13"/>
      <c r="J62" s="12">
        <v>0</v>
      </c>
      <c r="K62" s="13"/>
      <c r="L62" s="12">
        <v>0</v>
      </c>
      <c r="M62" s="13"/>
      <c r="N62" s="12">
        <v>0</v>
      </c>
      <c r="O62" s="13"/>
      <c r="P62" s="12">
        <v>0</v>
      </c>
      <c r="Q62" s="13"/>
      <c r="R62" s="12"/>
      <c r="S62" s="13"/>
      <c r="T62" s="12"/>
      <c r="U62" s="13"/>
      <c r="V62" s="12">
        <v>0</v>
      </c>
      <c r="W62" s="13"/>
      <c r="X62" s="12">
        <v>0</v>
      </c>
      <c r="Y62" s="13"/>
      <c r="Z62" s="12">
        <v>0</v>
      </c>
      <c r="AA62" s="13"/>
      <c r="AC62" s="12">
        <f t="shared" si="1"/>
        <v>0</v>
      </c>
      <c r="AD62" s="13"/>
    </row>
    <row r="63" spans="1:30" x14ac:dyDescent="0.25">
      <c r="A63" t="s">
        <v>69</v>
      </c>
      <c r="D63">
        <f>(D7-D10-D55)</f>
        <v>-45602.48436300001</v>
      </c>
      <c r="F63">
        <f>(F7-F10-F55)</f>
        <v>-103611.54636299997</v>
      </c>
      <c r="H63">
        <f>(H7-H10-H55)</f>
        <v>-95580.466363000029</v>
      </c>
      <c r="J63">
        <f>(J7-J10-J55)</f>
        <v>-18473.370363000024</v>
      </c>
      <c r="L63">
        <f>(L7-L10-L55)</f>
        <v>82121.325636999958</v>
      </c>
      <c r="N63">
        <f>(N7-N10-N55)</f>
        <v>-49717.146363000051</v>
      </c>
      <c r="P63">
        <f>(P7-P10-P55)</f>
        <v>-19506.533363000053</v>
      </c>
      <c r="R63">
        <f>(R7-R10-R55)</f>
        <v>123684.06363699996</v>
      </c>
      <c r="T63">
        <f>(T7-T10-T55)</f>
        <v>110466.06363700004</v>
      </c>
      <c r="V63">
        <f>(V7-V10-V55)</f>
        <v>-63740.178362999992</v>
      </c>
      <c r="X63">
        <f>(X7-X10-X55)</f>
        <v>-65049.52</v>
      </c>
      <c r="Z63">
        <f>(Z7-Z10-Z55)</f>
        <v>233646.13363700005</v>
      </c>
    </row>
    <row r="85" spans="1:25" x14ac:dyDescent="0.25">
      <c r="A85" s="4" t="s">
        <v>70</v>
      </c>
      <c r="B85" t="s">
        <v>71</v>
      </c>
      <c r="E85" s="4" t="s">
        <v>72</v>
      </c>
      <c r="F85" t="s">
        <v>71</v>
      </c>
      <c r="J85" s="4" t="s">
        <v>70</v>
      </c>
      <c r="K85" t="s">
        <v>71</v>
      </c>
      <c r="O85" s="4" t="s">
        <v>72</v>
      </c>
      <c r="P85" t="s">
        <v>71</v>
      </c>
      <c r="S85" s="4" t="s">
        <v>70</v>
      </c>
      <c r="T85" t="s">
        <v>71</v>
      </c>
      <c r="X85" s="4" t="s">
        <v>72</v>
      </c>
      <c r="Y85" t="s">
        <v>71</v>
      </c>
    </row>
    <row r="105" spans="1:25" x14ac:dyDescent="0.25">
      <c r="A105" s="4" t="s">
        <v>70</v>
      </c>
      <c r="B105" t="s">
        <v>71</v>
      </c>
      <c r="F105" s="4" t="s">
        <v>72</v>
      </c>
      <c r="G105" t="s">
        <v>71</v>
      </c>
      <c r="J105" s="4" t="s">
        <v>70</v>
      </c>
      <c r="K105" t="s">
        <v>71</v>
      </c>
      <c r="O105" s="4" t="s">
        <v>72</v>
      </c>
      <c r="P105" t="s">
        <v>71</v>
      </c>
      <c r="S105" s="4" t="s">
        <v>70</v>
      </c>
      <c r="T105" t="s">
        <v>73</v>
      </c>
      <c r="X105" s="4" t="s">
        <v>72</v>
      </c>
      <c r="Y105" s="3">
        <v>234339</v>
      </c>
    </row>
    <row r="125" spans="1:25" x14ac:dyDescent="0.25">
      <c r="A125" s="4" t="s">
        <v>70</v>
      </c>
      <c r="B125" t="s">
        <v>71</v>
      </c>
      <c r="F125" s="4" t="s">
        <v>72</v>
      </c>
      <c r="G125" t="s">
        <v>71</v>
      </c>
      <c r="J125" s="4" t="s">
        <v>70</v>
      </c>
      <c r="K125" t="s">
        <v>71</v>
      </c>
      <c r="O125" s="4" t="s">
        <v>72</v>
      </c>
      <c r="P125" t="s">
        <v>71</v>
      </c>
      <c r="S125" s="4" t="s">
        <v>70</v>
      </c>
      <c r="T125" t="s">
        <v>74</v>
      </c>
      <c r="X125" s="4" t="s">
        <v>72</v>
      </c>
      <c r="Y125" s="3">
        <v>620492</v>
      </c>
    </row>
    <row r="145" spans="1:25" x14ac:dyDescent="0.25">
      <c r="A145" s="4" t="s">
        <v>70</v>
      </c>
      <c r="B145" t="s">
        <v>74</v>
      </c>
      <c r="F145" s="4" t="s">
        <v>72</v>
      </c>
      <c r="G145" s="3">
        <v>709160</v>
      </c>
      <c r="J145" s="4" t="s">
        <v>70</v>
      </c>
      <c r="K145" t="s">
        <v>71</v>
      </c>
      <c r="O145" s="4" t="s">
        <v>72</v>
      </c>
      <c r="P145" t="s">
        <v>71</v>
      </c>
      <c r="S145" s="4" t="s">
        <v>70</v>
      </c>
      <c r="T145" t="s">
        <v>71</v>
      </c>
      <c r="X145" s="4" t="s">
        <v>72</v>
      </c>
      <c r="Y145" t="s">
        <v>71</v>
      </c>
    </row>
    <row r="165" spans="1:7" x14ac:dyDescent="0.25">
      <c r="A165" s="4" t="s">
        <v>70</v>
      </c>
      <c r="B165" t="s">
        <v>75</v>
      </c>
      <c r="F165" s="4" t="s">
        <v>72</v>
      </c>
      <c r="G165" s="3">
        <v>210430</v>
      </c>
    </row>
  </sheetData>
  <sheetProtection formatCells="0" formatColumns="0" formatRows="0" insertColumns="0" insertRows="0" insertHyperlinks="0" deleteColumns="0" deleteRows="0" sort="0" autoFilter="0" pivotTables="0"/>
  <mergeCells count="787">
    <mergeCell ref="AC61:AD61"/>
    <mergeCell ref="AC62:AD62"/>
    <mergeCell ref="AC56:AD56"/>
    <mergeCell ref="AC57:AD57"/>
    <mergeCell ref="AC58:AD58"/>
    <mergeCell ref="AC59:AD59"/>
    <mergeCell ref="AC60:AD60"/>
    <mergeCell ref="AC51:AD51"/>
    <mergeCell ref="AC52:AD52"/>
    <mergeCell ref="AC53:AD53"/>
    <mergeCell ref="AC54:AD54"/>
    <mergeCell ref="AC55:AD55"/>
    <mergeCell ref="AC46:AD46"/>
    <mergeCell ref="AC47:AD47"/>
    <mergeCell ref="AC48:AD48"/>
    <mergeCell ref="AC49:AD49"/>
    <mergeCell ref="AC50:AD50"/>
    <mergeCell ref="AC41:AD41"/>
    <mergeCell ref="AC42:AD42"/>
    <mergeCell ref="AC43:AD43"/>
    <mergeCell ref="AC44:AD44"/>
    <mergeCell ref="AC45:AD45"/>
    <mergeCell ref="AC36:AD36"/>
    <mergeCell ref="AC37:AD37"/>
    <mergeCell ref="AC38:AD38"/>
    <mergeCell ref="AC39:AD39"/>
    <mergeCell ref="AC40:AD40"/>
    <mergeCell ref="AC31:AD31"/>
    <mergeCell ref="AC32:AD32"/>
    <mergeCell ref="AC33:AD33"/>
    <mergeCell ref="AC34:AD34"/>
    <mergeCell ref="AC35:AD35"/>
    <mergeCell ref="AC26:AD26"/>
    <mergeCell ref="AC27:AD27"/>
    <mergeCell ref="AC28:AD28"/>
    <mergeCell ref="AC29:AD29"/>
    <mergeCell ref="AC30:AD30"/>
    <mergeCell ref="AC21:AD21"/>
    <mergeCell ref="AC22:AD22"/>
    <mergeCell ref="AC23:AD23"/>
    <mergeCell ref="AC24:AD24"/>
    <mergeCell ref="AC25:AD25"/>
    <mergeCell ref="AC16:AD16"/>
    <mergeCell ref="AC17:AD17"/>
    <mergeCell ref="AC18:AD18"/>
    <mergeCell ref="AC19:AD19"/>
    <mergeCell ref="AC20:AD20"/>
    <mergeCell ref="AC11:AD11"/>
    <mergeCell ref="AC12:AD12"/>
    <mergeCell ref="AC13:AD13"/>
    <mergeCell ref="AC14:AD14"/>
    <mergeCell ref="AC15:AD15"/>
    <mergeCell ref="Z60:AA60"/>
    <mergeCell ref="Z61:AA61"/>
    <mergeCell ref="Z62:AA62"/>
    <mergeCell ref="A62:C62"/>
    <mergeCell ref="R62:S62"/>
    <mergeCell ref="T62:U62"/>
    <mergeCell ref="Z55:AA55"/>
    <mergeCell ref="Z56:AA56"/>
    <mergeCell ref="Z57:AA57"/>
    <mergeCell ref="Z58:AA58"/>
    <mergeCell ref="Z59:AA59"/>
    <mergeCell ref="Z50:AA50"/>
    <mergeCell ref="Z51:AA51"/>
    <mergeCell ref="Z52:AA52"/>
    <mergeCell ref="Z53:AA53"/>
    <mergeCell ref="Z54:AA54"/>
    <mergeCell ref="Z45:AA45"/>
    <mergeCell ref="Z46:AA46"/>
    <mergeCell ref="Z47:AA47"/>
    <mergeCell ref="Z48:AA48"/>
    <mergeCell ref="Z49:AA49"/>
    <mergeCell ref="Z40:AA40"/>
    <mergeCell ref="Z41:AA41"/>
    <mergeCell ref="Z42:AA42"/>
    <mergeCell ref="Z43:AA43"/>
    <mergeCell ref="Z44:AA44"/>
    <mergeCell ref="Z35:AA35"/>
    <mergeCell ref="Z36:AA36"/>
    <mergeCell ref="Z37:AA37"/>
    <mergeCell ref="Z38:AA38"/>
    <mergeCell ref="Z39:AA39"/>
    <mergeCell ref="Z30:AA30"/>
    <mergeCell ref="Z31:AA31"/>
    <mergeCell ref="Z32:AA32"/>
    <mergeCell ref="Z33:AA33"/>
    <mergeCell ref="Z34:AA34"/>
    <mergeCell ref="Z25:AA25"/>
    <mergeCell ref="Z26:AA26"/>
    <mergeCell ref="Z27:AA27"/>
    <mergeCell ref="Z28:AA28"/>
    <mergeCell ref="Z29:AA29"/>
    <mergeCell ref="Z20:AA20"/>
    <mergeCell ref="Z21:AA21"/>
    <mergeCell ref="Z22:AA22"/>
    <mergeCell ref="Z23:AA23"/>
    <mergeCell ref="Z24:AA24"/>
    <mergeCell ref="X60:Y60"/>
    <mergeCell ref="X61:Y61"/>
    <mergeCell ref="X62:Y62"/>
    <mergeCell ref="Z6:AA6"/>
    <mergeCell ref="Z7:AA7"/>
    <mergeCell ref="Z8:AA8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X55:Y55"/>
    <mergeCell ref="X56:Y56"/>
    <mergeCell ref="X57:Y57"/>
    <mergeCell ref="X58:Y58"/>
    <mergeCell ref="X59:Y59"/>
    <mergeCell ref="X50:Y50"/>
    <mergeCell ref="X51:Y51"/>
    <mergeCell ref="X52:Y52"/>
    <mergeCell ref="X53:Y53"/>
    <mergeCell ref="X54:Y54"/>
    <mergeCell ref="X45:Y45"/>
    <mergeCell ref="X46:Y46"/>
    <mergeCell ref="X47:Y47"/>
    <mergeCell ref="X48:Y48"/>
    <mergeCell ref="X49:Y49"/>
    <mergeCell ref="X40:Y40"/>
    <mergeCell ref="X41:Y41"/>
    <mergeCell ref="X42:Y42"/>
    <mergeCell ref="X43:Y43"/>
    <mergeCell ref="X44:Y44"/>
    <mergeCell ref="X35:Y35"/>
    <mergeCell ref="X36:Y36"/>
    <mergeCell ref="X37:Y37"/>
    <mergeCell ref="X38:Y38"/>
    <mergeCell ref="X39:Y39"/>
    <mergeCell ref="X30:Y30"/>
    <mergeCell ref="X31:Y31"/>
    <mergeCell ref="X32:Y32"/>
    <mergeCell ref="X33:Y33"/>
    <mergeCell ref="X34:Y34"/>
    <mergeCell ref="X25:Y25"/>
    <mergeCell ref="X26:Y26"/>
    <mergeCell ref="X27:Y27"/>
    <mergeCell ref="X28:Y28"/>
    <mergeCell ref="X29:Y29"/>
    <mergeCell ref="X20:Y20"/>
    <mergeCell ref="X21:Y21"/>
    <mergeCell ref="X22:Y22"/>
    <mergeCell ref="X23:Y23"/>
    <mergeCell ref="X24:Y24"/>
    <mergeCell ref="V60:W60"/>
    <mergeCell ref="V61:W61"/>
    <mergeCell ref="V62:W62"/>
    <mergeCell ref="X6:Y6"/>
    <mergeCell ref="X7:Y7"/>
    <mergeCell ref="X8:Y8"/>
    <mergeCell ref="X10:Y10"/>
    <mergeCell ref="X11:Y11"/>
    <mergeCell ref="X12:Y12"/>
    <mergeCell ref="X13:Y13"/>
    <mergeCell ref="X14:Y14"/>
    <mergeCell ref="X15:Y15"/>
    <mergeCell ref="X16:Y16"/>
    <mergeCell ref="X17:Y17"/>
    <mergeCell ref="X18:Y18"/>
    <mergeCell ref="X19:Y19"/>
    <mergeCell ref="V55:W55"/>
    <mergeCell ref="V56:W56"/>
    <mergeCell ref="V57:W57"/>
    <mergeCell ref="V58:W58"/>
    <mergeCell ref="V59:W59"/>
    <mergeCell ref="V50:W50"/>
    <mergeCell ref="V51:W51"/>
    <mergeCell ref="V52:W52"/>
    <mergeCell ref="V53:W53"/>
    <mergeCell ref="V54:W54"/>
    <mergeCell ref="V45:W45"/>
    <mergeCell ref="V46:W46"/>
    <mergeCell ref="V47:W47"/>
    <mergeCell ref="V48:W48"/>
    <mergeCell ref="V49:W49"/>
    <mergeCell ref="V40:W40"/>
    <mergeCell ref="V41:W41"/>
    <mergeCell ref="V42:W42"/>
    <mergeCell ref="V43:W43"/>
    <mergeCell ref="V44:W44"/>
    <mergeCell ref="V35:W35"/>
    <mergeCell ref="V36:W36"/>
    <mergeCell ref="V37:W37"/>
    <mergeCell ref="V38:W38"/>
    <mergeCell ref="V39:W39"/>
    <mergeCell ref="V30:W30"/>
    <mergeCell ref="V31:W31"/>
    <mergeCell ref="V32:W32"/>
    <mergeCell ref="V33:W33"/>
    <mergeCell ref="V34:W34"/>
    <mergeCell ref="V25:W25"/>
    <mergeCell ref="V26:W26"/>
    <mergeCell ref="V27:W27"/>
    <mergeCell ref="V28:W28"/>
    <mergeCell ref="V29:W29"/>
    <mergeCell ref="V20:W20"/>
    <mergeCell ref="V21:W21"/>
    <mergeCell ref="V22:W22"/>
    <mergeCell ref="V23:W23"/>
    <mergeCell ref="V24:W24"/>
    <mergeCell ref="V15:W15"/>
    <mergeCell ref="V16:W16"/>
    <mergeCell ref="V17:W17"/>
    <mergeCell ref="V18:W18"/>
    <mergeCell ref="V19:W19"/>
    <mergeCell ref="V10:W10"/>
    <mergeCell ref="V11:W11"/>
    <mergeCell ref="V12:W12"/>
    <mergeCell ref="V13:W13"/>
    <mergeCell ref="V14:W14"/>
    <mergeCell ref="T57:U57"/>
    <mergeCell ref="T58:U58"/>
    <mergeCell ref="T59:U59"/>
    <mergeCell ref="T60:U60"/>
    <mergeCell ref="T61:U61"/>
    <mergeCell ref="T52:U52"/>
    <mergeCell ref="T53:U53"/>
    <mergeCell ref="T54:U54"/>
    <mergeCell ref="T55:U55"/>
    <mergeCell ref="T56:U56"/>
    <mergeCell ref="T47:U47"/>
    <mergeCell ref="T48:U48"/>
    <mergeCell ref="T49:U49"/>
    <mergeCell ref="T50:U50"/>
    <mergeCell ref="T51:U51"/>
    <mergeCell ref="T42:U42"/>
    <mergeCell ref="T43:U43"/>
    <mergeCell ref="T44:U44"/>
    <mergeCell ref="T45:U45"/>
    <mergeCell ref="T46:U46"/>
    <mergeCell ref="T37:U37"/>
    <mergeCell ref="T38:U38"/>
    <mergeCell ref="T39:U39"/>
    <mergeCell ref="T40:U40"/>
    <mergeCell ref="T41:U41"/>
    <mergeCell ref="T32:U32"/>
    <mergeCell ref="T33:U33"/>
    <mergeCell ref="T34:U34"/>
    <mergeCell ref="T35:U35"/>
    <mergeCell ref="T36:U36"/>
    <mergeCell ref="T27:U27"/>
    <mergeCell ref="T28:U28"/>
    <mergeCell ref="T29:U29"/>
    <mergeCell ref="T30:U30"/>
    <mergeCell ref="T31:U31"/>
    <mergeCell ref="T22:U22"/>
    <mergeCell ref="T23:U23"/>
    <mergeCell ref="T24:U24"/>
    <mergeCell ref="T25:U25"/>
    <mergeCell ref="T26:U26"/>
    <mergeCell ref="R61:S61"/>
    <mergeCell ref="T6:U6"/>
    <mergeCell ref="T7:U7"/>
    <mergeCell ref="T8:U8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R56:S56"/>
    <mergeCell ref="R57:S57"/>
    <mergeCell ref="R58:S58"/>
    <mergeCell ref="R59:S59"/>
    <mergeCell ref="R60:S60"/>
    <mergeCell ref="R51:S51"/>
    <mergeCell ref="R52:S52"/>
    <mergeCell ref="R53:S53"/>
    <mergeCell ref="R54:S54"/>
    <mergeCell ref="R55:S55"/>
    <mergeCell ref="R46:S46"/>
    <mergeCell ref="R47:S47"/>
    <mergeCell ref="R48:S48"/>
    <mergeCell ref="R49:S49"/>
    <mergeCell ref="R50:S50"/>
    <mergeCell ref="R41:S41"/>
    <mergeCell ref="R42:S42"/>
    <mergeCell ref="R43:S43"/>
    <mergeCell ref="R44:S44"/>
    <mergeCell ref="R45:S45"/>
    <mergeCell ref="R36:S36"/>
    <mergeCell ref="R37:S37"/>
    <mergeCell ref="R38:S38"/>
    <mergeCell ref="R39:S39"/>
    <mergeCell ref="R40:S40"/>
    <mergeCell ref="R31:S31"/>
    <mergeCell ref="R32:S32"/>
    <mergeCell ref="R33:S33"/>
    <mergeCell ref="R34:S34"/>
    <mergeCell ref="R35:S35"/>
    <mergeCell ref="R26:S26"/>
    <mergeCell ref="R27:S27"/>
    <mergeCell ref="R28:S28"/>
    <mergeCell ref="R29:S29"/>
    <mergeCell ref="R30:S30"/>
    <mergeCell ref="R21:S21"/>
    <mergeCell ref="R22:S22"/>
    <mergeCell ref="R23:S23"/>
    <mergeCell ref="R24:S24"/>
    <mergeCell ref="R25:S25"/>
    <mergeCell ref="P61:Q61"/>
    <mergeCell ref="P62:Q62"/>
    <mergeCell ref="R6:S6"/>
    <mergeCell ref="R7:S7"/>
    <mergeCell ref="R8:S8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P56:Q56"/>
    <mergeCell ref="P57:Q57"/>
    <mergeCell ref="P58:Q58"/>
    <mergeCell ref="P59:Q59"/>
    <mergeCell ref="P60:Q60"/>
    <mergeCell ref="P51:Q51"/>
    <mergeCell ref="P52:Q52"/>
    <mergeCell ref="P53:Q53"/>
    <mergeCell ref="P54:Q54"/>
    <mergeCell ref="P55:Q55"/>
    <mergeCell ref="P46:Q46"/>
    <mergeCell ref="P47:Q47"/>
    <mergeCell ref="P48:Q48"/>
    <mergeCell ref="P49:Q49"/>
    <mergeCell ref="P50:Q50"/>
    <mergeCell ref="P41:Q41"/>
    <mergeCell ref="P42:Q42"/>
    <mergeCell ref="P43:Q43"/>
    <mergeCell ref="P44:Q44"/>
    <mergeCell ref="P45:Q45"/>
    <mergeCell ref="P36:Q36"/>
    <mergeCell ref="P37:Q37"/>
    <mergeCell ref="P38:Q38"/>
    <mergeCell ref="P39:Q39"/>
    <mergeCell ref="P40:Q40"/>
    <mergeCell ref="P31:Q31"/>
    <mergeCell ref="P32:Q32"/>
    <mergeCell ref="P33:Q33"/>
    <mergeCell ref="P34:Q34"/>
    <mergeCell ref="P35:Q35"/>
    <mergeCell ref="P26:Q26"/>
    <mergeCell ref="P27:Q27"/>
    <mergeCell ref="P28:Q28"/>
    <mergeCell ref="P29:Q29"/>
    <mergeCell ref="P30:Q30"/>
    <mergeCell ref="P21:Q21"/>
    <mergeCell ref="P22:Q22"/>
    <mergeCell ref="P23:Q23"/>
    <mergeCell ref="P24:Q24"/>
    <mergeCell ref="P25:Q25"/>
    <mergeCell ref="N61:O61"/>
    <mergeCell ref="N62:O62"/>
    <mergeCell ref="P6:Q6"/>
    <mergeCell ref="P7:Q7"/>
    <mergeCell ref="P8:Q8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N56:O56"/>
    <mergeCell ref="N57:O57"/>
    <mergeCell ref="N58:O58"/>
    <mergeCell ref="N59:O59"/>
    <mergeCell ref="N60:O60"/>
    <mergeCell ref="N51:O51"/>
    <mergeCell ref="N52:O52"/>
    <mergeCell ref="N53:O53"/>
    <mergeCell ref="N54:O54"/>
    <mergeCell ref="N55:O55"/>
    <mergeCell ref="N46:O46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36:O36"/>
    <mergeCell ref="N37:O37"/>
    <mergeCell ref="N38:O38"/>
    <mergeCell ref="N39:O39"/>
    <mergeCell ref="N40:O40"/>
    <mergeCell ref="N31:O31"/>
    <mergeCell ref="N32:O32"/>
    <mergeCell ref="N33:O33"/>
    <mergeCell ref="N34:O34"/>
    <mergeCell ref="N35:O35"/>
    <mergeCell ref="N26:O26"/>
    <mergeCell ref="N27:O27"/>
    <mergeCell ref="N28:O28"/>
    <mergeCell ref="N29:O29"/>
    <mergeCell ref="N30:O30"/>
    <mergeCell ref="N21:O21"/>
    <mergeCell ref="N22:O22"/>
    <mergeCell ref="N23:O23"/>
    <mergeCell ref="N24:O24"/>
    <mergeCell ref="N25:O25"/>
    <mergeCell ref="L61:M61"/>
    <mergeCell ref="L62:M62"/>
    <mergeCell ref="N6:O6"/>
    <mergeCell ref="N7:O7"/>
    <mergeCell ref="N8:O8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L56:M56"/>
    <mergeCell ref="L57:M57"/>
    <mergeCell ref="L58:M58"/>
    <mergeCell ref="L59:M59"/>
    <mergeCell ref="L60:M60"/>
    <mergeCell ref="L51:M51"/>
    <mergeCell ref="L52:M52"/>
    <mergeCell ref="L53:M53"/>
    <mergeCell ref="L54:M54"/>
    <mergeCell ref="L55:M55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36:M36"/>
    <mergeCell ref="L37:M37"/>
    <mergeCell ref="L38:M38"/>
    <mergeCell ref="L39:M39"/>
    <mergeCell ref="L40:M40"/>
    <mergeCell ref="L31:M31"/>
    <mergeCell ref="L32:M32"/>
    <mergeCell ref="L33:M33"/>
    <mergeCell ref="L34:M34"/>
    <mergeCell ref="L35:M35"/>
    <mergeCell ref="L26:M26"/>
    <mergeCell ref="L27:M27"/>
    <mergeCell ref="L28:M28"/>
    <mergeCell ref="L29:M29"/>
    <mergeCell ref="L30:M30"/>
    <mergeCell ref="L21:M21"/>
    <mergeCell ref="L22:M22"/>
    <mergeCell ref="L23:M23"/>
    <mergeCell ref="L24:M24"/>
    <mergeCell ref="L25:M25"/>
    <mergeCell ref="J61:K61"/>
    <mergeCell ref="J62:K62"/>
    <mergeCell ref="L6:M6"/>
    <mergeCell ref="L7:M7"/>
    <mergeCell ref="L8:M8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J56:K56"/>
    <mergeCell ref="J57:K57"/>
    <mergeCell ref="J58:K58"/>
    <mergeCell ref="J59:K59"/>
    <mergeCell ref="J60:K60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41:K41"/>
    <mergeCell ref="J42:K42"/>
    <mergeCell ref="J43:K43"/>
    <mergeCell ref="J44:K44"/>
    <mergeCell ref="J45:K45"/>
    <mergeCell ref="J36:K36"/>
    <mergeCell ref="J37:K37"/>
    <mergeCell ref="J38:K38"/>
    <mergeCell ref="J39:K39"/>
    <mergeCell ref="J40:K40"/>
    <mergeCell ref="J31:K31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21:K21"/>
    <mergeCell ref="J22:K22"/>
    <mergeCell ref="J23:K23"/>
    <mergeCell ref="J24:K24"/>
    <mergeCell ref="J25:K25"/>
    <mergeCell ref="H61:I61"/>
    <mergeCell ref="H62:I62"/>
    <mergeCell ref="J6:K6"/>
    <mergeCell ref="J7:K7"/>
    <mergeCell ref="J8:K8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H56:I56"/>
    <mergeCell ref="H57:I57"/>
    <mergeCell ref="H58:I58"/>
    <mergeCell ref="H59:I59"/>
    <mergeCell ref="H60:I60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F61:G61"/>
    <mergeCell ref="F62:G62"/>
    <mergeCell ref="H6:I6"/>
    <mergeCell ref="H7:I7"/>
    <mergeCell ref="H8:I8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F56:G56"/>
    <mergeCell ref="F57:G57"/>
    <mergeCell ref="F58:G58"/>
    <mergeCell ref="F59:G59"/>
    <mergeCell ref="F60:G60"/>
    <mergeCell ref="F51:G51"/>
    <mergeCell ref="F52:G52"/>
    <mergeCell ref="F53:G53"/>
    <mergeCell ref="F54:G54"/>
    <mergeCell ref="F55:G55"/>
    <mergeCell ref="F46:G46"/>
    <mergeCell ref="F47:G47"/>
    <mergeCell ref="F48:G48"/>
    <mergeCell ref="F49:G49"/>
    <mergeCell ref="F50:G50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D61:E61"/>
    <mergeCell ref="D62:E62"/>
    <mergeCell ref="F6:G6"/>
    <mergeCell ref="F7:G7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D56:E56"/>
    <mergeCell ref="D57:E57"/>
    <mergeCell ref="D58:E58"/>
    <mergeCell ref="D59:E59"/>
    <mergeCell ref="D60:E6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A60:C60"/>
    <mergeCell ref="A61:C61"/>
    <mergeCell ref="AC6:AD6"/>
    <mergeCell ref="AC7"/>
    <mergeCell ref="AD8"/>
    <mergeCell ref="AC9:AD9"/>
    <mergeCell ref="AC10:AD10"/>
    <mergeCell ref="D6:E6"/>
    <mergeCell ref="D7:E7"/>
    <mergeCell ref="D8:E8"/>
    <mergeCell ref="D10:E10"/>
    <mergeCell ref="D11:E11"/>
    <mergeCell ref="D12:E12"/>
    <mergeCell ref="D13:E13"/>
    <mergeCell ref="D14:E14"/>
    <mergeCell ref="D15:E15"/>
    <mergeCell ref="A55:C55"/>
    <mergeCell ref="A56:C56"/>
    <mergeCell ref="A57:C57"/>
    <mergeCell ref="A58:C58"/>
    <mergeCell ref="A59:C59"/>
    <mergeCell ref="A50:C50"/>
    <mergeCell ref="A51:C51"/>
    <mergeCell ref="A52:C52"/>
    <mergeCell ref="A53:C53"/>
    <mergeCell ref="A54:C54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6:C6"/>
    <mergeCell ref="J4:W4"/>
    <mergeCell ref="A7:C7"/>
    <mergeCell ref="A8:C8"/>
    <mergeCell ref="A9:C9"/>
    <mergeCell ref="V6:W6"/>
    <mergeCell ref="V7:W7"/>
    <mergeCell ref="V8:W8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33"/>
  <sheetViews>
    <sheetView workbookViewId="0">
      <selection activeCell="AU33" sqref="AU33"/>
    </sheetView>
  </sheetViews>
  <sheetFormatPr baseColWidth="10" defaultColWidth="9.140625" defaultRowHeight="15" x14ac:dyDescent="0.25"/>
  <sheetData>
    <row r="2" spans="1:63" x14ac:dyDescent="0.25">
      <c r="A2" t="s">
        <v>76</v>
      </c>
      <c r="B2" t="s">
        <v>77</v>
      </c>
      <c r="C2" t="s">
        <v>78</v>
      </c>
      <c r="E2" t="s">
        <v>76</v>
      </c>
      <c r="F2" t="s">
        <v>77</v>
      </c>
      <c r="G2" t="s">
        <v>78</v>
      </c>
      <c r="I2" t="s">
        <v>76</v>
      </c>
      <c r="J2" t="s">
        <v>77</v>
      </c>
      <c r="K2" t="s">
        <v>78</v>
      </c>
      <c r="M2" t="s">
        <v>76</v>
      </c>
      <c r="N2" t="s">
        <v>77</v>
      </c>
      <c r="O2" t="s">
        <v>78</v>
      </c>
      <c r="Q2" t="s">
        <v>76</v>
      </c>
      <c r="R2" t="s">
        <v>77</v>
      </c>
      <c r="S2" t="s">
        <v>78</v>
      </c>
      <c r="U2" t="s">
        <v>76</v>
      </c>
      <c r="V2" t="s">
        <v>77</v>
      </c>
      <c r="W2" t="s">
        <v>78</v>
      </c>
      <c r="Y2" t="s">
        <v>76</v>
      </c>
      <c r="Z2" t="s">
        <v>77</v>
      </c>
      <c r="AA2" t="s">
        <v>78</v>
      </c>
      <c r="AC2" t="s">
        <v>76</v>
      </c>
      <c r="AD2" t="s">
        <v>77</v>
      </c>
      <c r="AE2" t="s">
        <v>78</v>
      </c>
      <c r="AG2" t="s">
        <v>76</v>
      </c>
      <c r="AH2" t="s">
        <v>77</v>
      </c>
      <c r="AI2" t="s">
        <v>78</v>
      </c>
      <c r="AK2" t="s">
        <v>76</v>
      </c>
      <c r="AL2" t="s">
        <v>77</v>
      </c>
      <c r="AM2" t="s">
        <v>78</v>
      </c>
      <c r="AO2" t="s">
        <v>76</v>
      </c>
      <c r="AP2" t="s">
        <v>77</v>
      </c>
      <c r="AQ2" t="s">
        <v>78</v>
      </c>
      <c r="AS2" t="s">
        <v>76</v>
      </c>
      <c r="AT2" t="s">
        <v>77</v>
      </c>
      <c r="AU2" t="s">
        <v>78</v>
      </c>
      <c r="BI2" t="s">
        <v>76</v>
      </c>
      <c r="BJ2" t="s">
        <v>77</v>
      </c>
      <c r="BK2" t="s">
        <v>78</v>
      </c>
    </row>
    <row r="3" spans="1:63" x14ac:dyDescent="0.25">
      <c r="A3" t="s">
        <v>79</v>
      </c>
      <c r="B3" s="3">
        <v>37577</v>
      </c>
      <c r="C3" s="3">
        <v>45033.63</v>
      </c>
      <c r="E3" t="s">
        <v>79</v>
      </c>
      <c r="F3" s="3">
        <v>700</v>
      </c>
      <c r="G3" s="3">
        <v>10886.73</v>
      </c>
      <c r="I3" t="s">
        <v>79</v>
      </c>
      <c r="J3" s="3">
        <v>12500</v>
      </c>
      <c r="K3" s="3">
        <v>19146.73</v>
      </c>
      <c r="M3" t="s">
        <v>79</v>
      </c>
      <c r="N3" s="3">
        <v>31498.04</v>
      </c>
      <c r="O3" s="3">
        <v>40778.358</v>
      </c>
      <c r="Q3" t="s">
        <v>79</v>
      </c>
      <c r="R3" s="3">
        <v>57596</v>
      </c>
      <c r="S3" s="3">
        <v>59437.89</v>
      </c>
      <c r="U3" t="s">
        <v>79</v>
      </c>
      <c r="V3" s="3">
        <v>20350</v>
      </c>
      <c r="W3" s="3">
        <v>55974.73</v>
      </c>
      <c r="Y3" t="s">
        <v>79</v>
      </c>
      <c r="Z3" s="3">
        <v>21660</v>
      </c>
      <c r="AA3" s="3">
        <v>34056.730000000003</v>
      </c>
      <c r="AC3" t="s">
        <v>79</v>
      </c>
      <c r="AD3" s="3">
        <v>61698</v>
      </c>
      <c r="AE3" s="3">
        <v>62169.33</v>
      </c>
      <c r="AG3" t="s">
        <v>79</v>
      </c>
      <c r="AH3" s="3">
        <v>52675</v>
      </c>
      <c r="AI3" s="3">
        <v>55787.23</v>
      </c>
      <c r="AK3" t="s">
        <v>79</v>
      </c>
      <c r="AL3" s="3">
        <v>1230</v>
      </c>
      <c r="AM3" s="3">
        <v>11257.73</v>
      </c>
      <c r="AO3" t="s">
        <v>79</v>
      </c>
      <c r="AP3" s="3">
        <v>0</v>
      </c>
      <c r="AQ3" s="3">
        <v>9881.2800000000007</v>
      </c>
      <c r="AS3" t="s">
        <v>79</v>
      </c>
      <c r="AT3" s="3">
        <v>44622</v>
      </c>
      <c r="AU3" s="3">
        <v>75753.179999999993</v>
      </c>
      <c r="BI3" t="s">
        <v>79</v>
      </c>
      <c r="BJ3">
        <v>342106.04</v>
      </c>
      <c r="BK3">
        <v>480163.54800000001</v>
      </c>
    </row>
    <row r="4" spans="1:63" x14ac:dyDescent="0.25">
      <c r="A4" t="s">
        <v>80</v>
      </c>
      <c r="B4" s="3">
        <v>37577</v>
      </c>
      <c r="C4" s="3">
        <v>81634.39</v>
      </c>
      <c r="E4" t="s">
        <v>80</v>
      </c>
      <c r="F4" s="3">
        <v>700</v>
      </c>
      <c r="G4" s="3">
        <v>47487.49</v>
      </c>
      <c r="I4" t="s">
        <v>80</v>
      </c>
      <c r="J4" s="3">
        <v>12500</v>
      </c>
      <c r="K4" s="3">
        <v>55747.49</v>
      </c>
      <c r="M4" t="s">
        <v>80</v>
      </c>
      <c r="N4" s="3">
        <v>31498.04</v>
      </c>
      <c r="O4" s="3">
        <v>77379.118000000002</v>
      </c>
      <c r="Q4" t="s">
        <v>80</v>
      </c>
      <c r="R4" s="3">
        <v>74224</v>
      </c>
      <c r="S4" s="3">
        <v>108478.25</v>
      </c>
      <c r="U4" t="s">
        <v>80</v>
      </c>
      <c r="V4" s="3">
        <v>20350</v>
      </c>
      <c r="W4" s="3">
        <v>92575.49</v>
      </c>
      <c r="Y4" t="s">
        <v>80</v>
      </c>
      <c r="Z4" s="3">
        <v>21660</v>
      </c>
      <c r="AA4" s="3">
        <v>70657.490000000005</v>
      </c>
      <c r="AC4" t="s">
        <v>80</v>
      </c>
      <c r="AD4" s="3">
        <v>61698</v>
      </c>
      <c r="AE4" s="3">
        <v>98770.09</v>
      </c>
      <c r="AG4" t="s">
        <v>80</v>
      </c>
      <c r="AH4" s="3">
        <v>52675</v>
      </c>
      <c r="AI4" s="3">
        <v>92387.99</v>
      </c>
      <c r="AK4" t="s">
        <v>80</v>
      </c>
      <c r="AL4" s="3">
        <v>1230</v>
      </c>
      <c r="AM4" s="3">
        <v>47858.49</v>
      </c>
      <c r="AO4" t="s">
        <v>80</v>
      </c>
      <c r="AP4" s="3">
        <v>0</v>
      </c>
      <c r="AQ4" s="3">
        <v>46482.04</v>
      </c>
      <c r="AS4" t="s">
        <v>80</v>
      </c>
      <c r="AT4" s="3">
        <v>64702</v>
      </c>
      <c r="AU4" s="3">
        <v>90509.18</v>
      </c>
      <c r="BI4" t="s">
        <v>80</v>
      </c>
      <c r="BJ4">
        <v>378814.04</v>
      </c>
      <c r="BK4">
        <v>909967.50800000003</v>
      </c>
    </row>
    <row r="5" spans="1:63" x14ac:dyDescent="0.25">
      <c r="A5" t="s">
        <v>81</v>
      </c>
      <c r="B5" s="3">
        <v>66633</v>
      </c>
      <c r="C5" s="3">
        <v>102802.14</v>
      </c>
      <c r="E5" t="s">
        <v>81</v>
      </c>
      <c r="F5" s="3">
        <v>8160</v>
      </c>
      <c r="G5" s="3">
        <v>53271.37</v>
      </c>
      <c r="I5" t="s">
        <v>81</v>
      </c>
      <c r="J5" s="3">
        <v>25000</v>
      </c>
      <c r="K5" s="3">
        <v>65009.37</v>
      </c>
      <c r="M5" t="s">
        <v>81</v>
      </c>
      <c r="N5" s="3">
        <v>44974.04</v>
      </c>
      <c r="O5" s="3">
        <v>87040.868000000002</v>
      </c>
      <c r="Q5" t="s">
        <v>81</v>
      </c>
      <c r="R5" s="3">
        <v>103929</v>
      </c>
      <c r="S5" s="3">
        <v>132080.29999999999</v>
      </c>
      <c r="U5" t="s">
        <v>81</v>
      </c>
      <c r="V5" s="3">
        <v>49904</v>
      </c>
      <c r="W5" s="3">
        <v>113546.84</v>
      </c>
      <c r="Y5" t="s">
        <v>81</v>
      </c>
      <c r="Z5" s="3">
        <v>38583</v>
      </c>
      <c r="AA5" s="3">
        <v>82842.14</v>
      </c>
      <c r="AC5" t="s">
        <v>81</v>
      </c>
      <c r="AD5" s="3">
        <v>112477</v>
      </c>
      <c r="AE5" s="3">
        <v>134543.94</v>
      </c>
      <c r="AG5" t="s">
        <v>81</v>
      </c>
      <c r="AH5" s="3">
        <v>82940</v>
      </c>
      <c r="AI5" s="3">
        <v>113908.61</v>
      </c>
      <c r="AK5" t="s">
        <v>81</v>
      </c>
      <c r="AL5" s="3">
        <v>5005</v>
      </c>
      <c r="AM5" s="3">
        <v>51012.87</v>
      </c>
      <c r="AO5" t="s">
        <v>81</v>
      </c>
      <c r="AP5" s="3">
        <v>0</v>
      </c>
      <c r="AQ5" s="3">
        <v>46482.04</v>
      </c>
      <c r="AS5" t="s">
        <v>81</v>
      </c>
      <c r="AT5" s="3">
        <v>107152</v>
      </c>
      <c r="AU5" s="3">
        <v>120452.73</v>
      </c>
      <c r="BI5" t="s">
        <v>81</v>
      </c>
      <c r="BJ5">
        <v>644757.04</v>
      </c>
      <c r="BK5">
        <v>1102993.2180000001</v>
      </c>
    </row>
    <row r="6" spans="1:63" x14ac:dyDescent="0.25">
      <c r="A6" t="s">
        <v>82</v>
      </c>
      <c r="B6" s="3">
        <v>86053</v>
      </c>
      <c r="C6" s="3">
        <v>118553.43</v>
      </c>
      <c r="E6" t="s">
        <v>82</v>
      </c>
      <c r="F6" s="3">
        <v>13620</v>
      </c>
      <c r="G6" s="3">
        <v>59205.66</v>
      </c>
      <c r="I6" t="s">
        <v>82</v>
      </c>
      <c r="J6" s="3">
        <v>31082</v>
      </c>
      <c r="K6" s="3">
        <v>71379.06</v>
      </c>
      <c r="M6" t="s">
        <v>82</v>
      </c>
      <c r="N6" s="3">
        <v>57224.04</v>
      </c>
      <c r="O6" s="3">
        <v>106617.24800000001</v>
      </c>
      <c r="Q6" t="s">
        <v>82</v>
      </c>
      <c r="R6" s="3">
        <v>177847</v>
      </c>
      <c r="S6" s="3">
        <v>186224.96</v>
      </c>
      <c r="U6" t="s">
        <v>82</v>
      </c>
      <c r="V6" s="3">
        <v>76754</v>
      </c>
      <c r="W6" s="3">
        <v>134564.13</v>
      </c>
      <c r="Y6" t="s">
        <v>82</v>
      </c>
      <c r="Z6" s="3">
        <v>51463</v>
      </c>
      <c r="AA6" s="3">
        <v>94066.73</v>
      </c>
      <c r="AC6" t="s">
        <v>82</v>
      </c>
      <c r="AD6" s="3">
        <v>154397</v>
      </c>
      <c r="AE6" s="3">
        <v>166497.35</v>
      </c>
      <c r="AG6" t="s">
        <v>82</v>
      </c>
      <c r="AH6" s="3">
        <v>113552</v>
      </c>
      <c r="AI6" s="3">
        <v>138189.29999999999</v>
      </c>
      <c r="AK6" t="s">
        <v>82</v>
      </c>
      <c r="AL6" s="3">
        <v>12030.04</v>
      </c>
      <c r="AM6" s="3">
        <v>58058.088000000003</v>
      </c>
      <c r="AO6" t="s">
        <v>82</v>
      </c>
      <c r="AP6" s="3">
        <v>0</v>
      </c>
      <c r="AQ6" s="3">
        <v>46482.04</v>
      </c>
      <c r="AS6" t="s">
        <v>82</v>
      </c>
      <c r="AT6" s="3">
        <v>132052</v>
      </c>
      <c r="AU6" s="3">
        <v>140656.01999999999</v>
      </c>
      <c r="BI6" t="s">
        <v>82</v>
      </c>
      <c r="BJ6">
        <v>906074.08</v>
      </c>
      <c r="BK6">
        <v>1320494.0160000001</v>
      </c>
    </row>
    <row r="7" spans="1:63" x14ac:dyDescent="0.25">
      <c r="A7" t="s">
        <v>73</v>
      </c>
      <c r="B7" s="3">
        <v>111129</v>
      </c>
      <c r="C7" s="3">
        <v>143552.18</v>
      </c>
      <c r="E7" t="s">
        <v>73</v>
      </c>
      <c r="F7" s="3">
        <v>16220</v>
      </c>
      <c r="G7" s="3">
        <v>68378.87</v>
      </c>
      <c r="I7" t="s">
        <v>73</v>
      </c>
      <c r="J7" s="3">
        <v>57182</v>
      </c>
      <c r="K7" s="3">
        <v>100252.27</v>
      </c>
      <c r="M7" t="s">
        <v>73</v>
      </c>
      <c r="N7" s="3">
        <v>84779.04</v>
      </c>
      <c r="O7" s="3">
        <v>133449.10800000001</v>
      </c>
      <c r="Q7" t="s">
        <v>73</v>
      </c>
      <c r="R7" s="3">
        <v>234339</v>
      </c>
      <c r="S7" s="3">
        <v>233142.78</v>
      </c>
      <c r="U7" t="s">
        <v>73</v>
      </c>
      <c r="V7" s="3">
        <v>81554</v>
      </c>
      <c r="W7" s="3">
        <v>145277.34</v>
      </c>
      <c r="Y7" t="s">
        <v>73</v>
      </c>
      <c r="Z7" s="3">
        <v>64213</v>
      </c>
      <c r="AA7" s="3">
        <v>113998.86</v>
      </c>
      <c r="AC7" t="s">
        <v>73</v>
      </c>
      <c r="AD7" s="3">
        <v>178015</v>
      </c>
      <c r="AE7" s="3">
        <v>190006.36</v>
      </c>
      <c r="AG7" t="s">
        <v>73</v>
      </c>
      <c r="AH7" s="3">
        <v>151207</v>
      </c>
      <c r="AI7" s="3">
        <v>198159.21</v>
      </c>
      <c r="AK7" t="s">
        <v>73</v>
      </c>
      <c r="AL7" s="3">
        <v>14673.04</v>
      </c>
      <c r="AM7" s="3">
        <v>67261.398000000001</v>
      </c>
      <c r="AO7" t="s">
        <v>73</v>
      </c>
      <c r="AP7" s="3">
        <v>0</v>
      </c>
      <c r="AQ7" s="3">
        <v>53085.05</v>
      </c>
      <c r="AS7" t="s">
        <v>73</v>
      </c>
      <c r="AT7" s="3">
        <v>178702</v>
      </c>
      <c r="AU7" s="3">
        <v>181246.22</v>
      </c>
      <c r="BI7" t="s">
        <v>73</v>
      </c>
      <c r="BJ7">
        <v>1172013.08</v>
      </c>
      <c r="BK7">
        <v>1627809.6459999999</v>
      </c>
    </row>
    <row r="8" spans="1:63" x14ac:dyDescent="0.25">
      <c r="A8" t="s">
        <v>75</v>
      </c>
      <c r="B8" s="3">
        <v>161144.5</v>
      </c>
      <c r="C8" s="3">
        <v>179674.59</v>
      </c>
      <c r="E8" t="s">
        <v>75</v>
      </c>
      <c r="F8" s="3">
        <v>25068</v>
      </c>
      <c r="G8" s="3">
        <v>75637.03</v>
      </c>
      <c r="I8" t="s">
        <v>75</v>
      </c>
      <c r="J8" s="3">
        <v>66812</v>
      </c>
      <c r="K8" s="3">
        <v>108057.83</v>
      </c>
      <c r="M8" t="s">
        <v>75</v>
      </c>
      <c r="N8" s="3">
        <v>115039.18</v>
      </c>
      <c r="O8" s="3">
        <v>155695.766</v>
      </c>
      <c r="Q8" t="s">
        <v>75</v>
      </c>
      <c r="R8" s="3">
        <v>256229</v>
      </c>
      <c r="S8" s="3">
        <v>249729.34</v>
      </c>
      <c r="U8" t="s">
        <v>75</v>
      </c>
      <c r="V8" s="3">
        <v>107968</v>
      </c>
      <c r="W8" s="3">
        <v>164961.70000000001</v>
      </c>
      <c r="Y8" t="s">
        <v>75</v>
      </c>
      <c r="Z8" s="3">
        <v>100113</v>
      </c>
      <c r="AA8" s="3">
        <v>140193.42000000001</v>
      </c>
      <c r="AC8" t="s">
        <v>75</v>
      </c>
      <c r="AD8" s="3">
        <v>197450</v>
      </c>
      <c r="AE8" s="3">
        <v>204675.42</v>
      </c>
      <c r="AG8" t="s">
        <v>75</v>
      </c>
      <c r="AH8" s="3">
        <v>176887</v>
      </c>
      <c r="AI8" s="3">
        <v>217314.77</v>
      </c>
      <c r="AK8" t="s">
        <v>75</v>
      </c>
      <c r="AL8" s="3">
        <v>19422.04</v>
      </c>
      <c r="AM8" s="3">
        <v>71944.258000000002</v>
      </c>
      <c r="AO8" t="s">
        <v>75</v>
      </c>
      <c r="AP8" s="3">
        <v>0</v>
      </c>
      <c r="AQ8" s="3">
        <v>53085.05</v>
      </c>
      <c r="AS8" t="s">
        <v>75</v>
      </c>
      <c r="AT8" s="3">
        <v>210430</v>
      </c>
      <c r="AU8" s="3">
        <v>204851.91</v>
      </c>
      <c r="BI8" t="s">
        <v>75</v>
      </c>
      <c r="BJ8">
        <v>1436562.72</v>
      </c>
      <c r="BK8">
        <v>1825821.084</v>
      </c>
    </row>
    <row r="9" spans="1:63" x14ac:dyDescent="0.25">
      <c r="A9" t="s">
        <v>83</v>
      </c>
      <c r="B9" s="3">
        <v>164881.5</v>
      </c>
      <c r="C9" s="3">
        <v>182314.96</v>
      </c>
      <c r="E9" t="s">
        <v>83</v>
      </c>
      <c r="F9" s="3">
        <v>33208</v>
      </c>
      <c r="G9" s="3">
        <v>81546.5</v>
      </c>
      <c r="I9" t="s">
        <v>83</v>
      </c>
      <c r="J9" s="3">
        <v>72542</v>
      </c>
      <c r="K9" s="3">
        <v>112093.3</v>
      </c>
      <c r="M9" t="s">
        <v>83</v>
      </c>
      <c r="N9" s="3">
        <v>127622.18</v>
      </c>
      <c r="O9" s="3">
        <v>164528.33600000001</v>
      </c>
      <c r="Q9" t="s">
        <v>83</v>
      </c>
      <c r="R9" s="3">
        <v>286313</v>
      </c>
      <c r="S9" s="3">
        <v>270812.61</v>
      </c>
      <c r="U9" t="s">
        <v>83</v>
      </c>
      <c r="V9" s="3">
        <v>115428</v>
      </c>
      <c r="W9" s="3">
        <v>170208.17</v>
      </c>
      <c r="Y9" t="s">
        <v>83</v>
      </c>
      <c r="Z9" s="3">
        <v>115405</v>
      </c>
      <c r="AA9" s="3">
        <v>150922.29</v>
      </c>
      <c r="AC9" t="s">
        <v>83</v>
      </c>
      <c r="AD9" s="3">
        <v>219262</v>
      </c>
      <c r="AE9" s="3">
        <v>219968.29</v>
      </c>
      <c r="AG9" t="s">
        <v>83</v>
      </c>
      <c r="AH9" s="3">
        <v>226007</v>
      </c>
      <c r="AI9" s="3">
        <v>251723.24</v>
      </c>
      <c r="AK9" t="s">
        <v>83</v>
      </c>
      <c r="AL9" s="3">
        <v>37513.040000000001</v>
      </c>
      <c r="AM9" s="3">
        <v>85276.047999999995</v>
      </c>
      <c r="AO9" t="s">
        <v>83</v>
      </c>
      <c r="AP9" s="3">
        <v>0</v>
      </c>
      <c r="AQ9" s="3">
        <v>53085.05</v>
      </c>
      <c r="AS9" t="s">
        <v>83</v>
      </c>
      <c r="AT9" s="3">
        <v>277594</v>
      </c>
      <c r="AU9" s="3">
        <v>252063.99</v>
      </c>
      <c r="BI9" t="s">
        <v>83</v>
      </c>
      <c r="BJ9">
        <v>1675775.72</v>
      </c>
      <c r="BK9">
        <v>1994542.784</v>
      </c>
    </row>
    <row r="10" spans="1:63" x14ac:dyDescent="0.25">
      <c r="A10" t="s">
        <v>84</v>
      </c>
      <c r="B10" s="3">
        <v>191861.5</v>
      </c>
      <c r="C10" s="3">
        <v>203543.51</v>
      </c>
      <c r="E10" t="s">
        <v>84</v>
      </c>
      <c r="F10" s="3">
        <v>45008</v>
      </c>
      <c r="G10" s="3">
        <v>90061.05</v>
      </c>
      <c r="I10" t="s">
        <v>84</v>
      </c>
      <c r="J10" s="3">
        <v>92292</v>
      </c>
      <c r="K10" s="3">
        <v>126172.85</v>
      </c>
      <c r="M10" t="s">
        <v>84</v>
      </c>
      <c r="N10" s="3">
        <v>141214.48000000001</v>
      </c>
      <c r="O10" s="3">
        <v>174417.49600000001</v>
      </c>
      <c r="Q10" t="s">
        <v>84</v>
      </c>
      <c r="R10" s="3">
        <v>317615</v>
      </c>
      <c r="S10" s="3">
        <v>294527.56</v>
      </c>
      <c r="U10" t="s">
        <v>84</v>
      </c>
      <c r="V10" s="3">
        <v>124528</v>
      </c>
      <c r="W10" s="3">
        <v>177764.72</v>
      </c>
      <c r="Y10" t="s">
        <v>84</v>
      </c>
      <c r="Z10" s="3">
        <v>166222</v>
      </c>
      <c r="AA10" s="3">
        <v>186768.19</v>
      </c>
      <c r="AC10" t="s">
        <v>84</v>
      </c>
      <c r="AD10" s="3">
        <v>251691</v>
      </c>
      <c r="AE10" s="3">
        <v>243722.14</v>
      </c>
      <c r="AG10" t="s">
        <v>84</v>
      </c>
      <c r="AH10" s="3">
        <v>286048</v>
      </c>
      <c r="AI10" s="3">
        <v>294006.49</v>
      </c>
      <c r="AK10" t="s">
        <v>84</v>
      </c>
      <c r="AL10" s="3">
        <v>46913.04</v>
      </c>
      <c r="AM10" s="3">
        <v>92509.597999999998</v>
      </c>
      <c r="AO10" t="s">
        <v>84</v>
      </c>
      <c r="AP10" s="3">
        <v>0</v>
      </c>
      <c r="AQ10" s="3">
        <v>53085.05</v>
      </c>
      <c r="AS10" t="s">
        <v>84</v>
      </c>
      <c r="AT10" s="3">
        <v>383069</v>
      </c>
      <c r="AU10" s="3">
        <v>337469.04</v>
      </c>
      <c r="BI10" t="s">
        <v>84</v>
      </c>
      <c r="BJ10">
        <v>2046462.02</v>
      </c>
      <c r="BK10">
        <v>2274047.6940000001</v>
      </c>
    </row>
    <row r="11" spans="1:63" x14ac:dyDescent="0.25">
      <c r="A11" t="s">
        <v>85</v>
      </c>
      <c r="B11" s="3">
        <v>191861.5</v>
      </c>
      <c r="C11" s="3">
        <v>203543.51</v>
      </c>
      <c r="E11" t="s">
        <v>85</v>
      </c>
      <c r="F11" s="3">
        <v>45008</v>
      </c>
      <c r="G11" s="3">
        <v>90061.05</v>
      </c>
      <c r="I11" t="s">
        <v>85</v>
      </c>
      <c r="J11" s="3">
        <v>92292</v>
      </c>
      <c r="K11" s="3">
        <v>126172.85</v>
      </c>
      <c r="M11" t="s">
        <v>85</v>
      </c>
      <c r="N11" s="3">
        <v>141214.48000000001</v>
      </c>
      <c r="O11" s="3">
        <v>174417.49600000001</v>
      </c>
      <c r="Q11" t="s">
        <v>85</v>
      </c>
      <c r="R11" s="3">
        <v>330180</v>
      </c>
      <c r="S11" s="3">
        <v>303923.06</v>
      </c>
      <c r="U11" t="s">
        <v>85</v>
      </c>
      <c r="V11" s="3">
        <v>124528</v>
      </c>
      <c r="W11" s="3">
        <v>177764.72</v>
      </c>
      <c r="Y11" t="s">
        <v>85</v>
      </c>
      <c r="Z11" s="3">
        <v>166222</v>
      </c>
      <c r="AA11" s="3">
        <v>186768.19</v>
      </c>
      <c r="AC11" t="s">
        <v>85</v>
      </c>
      <c r="AD11" s="3">
        <v>251691</v>
      </c>
      <c r="AE11" s="3">
        <v>243722.14</v>
      </c>
      <c r="AG11" t="s">
        <v>85</v>
      </c>
      <c r="AH11" s="3">
        <v>286048</v>
      </c>
      <c r="AI11" s="3">
        <v>294006.49</v>
      </c>
      <c r="AK11" t="s">
        <v>85</v>
      </c>
      <c r="AL11" s="3">
        <v>46913.04</v>
      </c>
      <c r="AM11" s="3">
        <v>92509.597999999998</v>
      </c>
      <c r="AO11" t="s">
        <v>85</v>
      </c>
      <c r="AP11" s="3">
        <v>0</v>
      </c>
      <c r="AQ11" s="3">
        <v>53085.05</v>
      </c>
      <c r="AS11" t="s">
        <v>85</v>
      </c>
      <c r="AT11" s="3">
        <v>399421</v>
      </c>
      <c r="AU11" s="3">
        <v>350715.44</v>
      </c>
      <c r="BI11" t="s">
        <v>85</v>
      </c>
      <c r="BJ11">
        <v>2075379.02</v>
      </c>
      <c r="BK11">
        <v>2296689.594</v>
      </c>
    </row>
    <row r="12" spans="1:63" x14ac:dyDescent="0.25">
      <c r="A12" t="s">
        <v>86</v>
      </c>
      <c r="B12" s="3">
        <v>210757.5</v>
      </c>
      <c r="C12" s="3">
        <v>216918.62</v>
      </c>
      <c r="E12" t="s">
        <v>86</v>
      </c>
      <c r="F12" s="3">
        <v>54994</v>
      </c>
      <c r="G12" s="3">
        <v>97174.16</v>
      </c>
      <c r="I12" t="s">
        <v>86</v>
      </c>
      <c r="J12" s="3">
        <v>113999</v>
      </c>
      <c r="K12" s="3">
        <v>161490.66</v>
      </c>
      <c r="M12" t="s">
        <v>86</v>
      </c>
      <c r="N12" s="3">
        <v>165110.48000000001</v>
      </c>
      <c r="O12" s="3">
        <v>191267.606</v>
      </c>
      <c r="Q12" t="s">
        <v>86</v>
      </c>
      <c r="R12" s="3">
        <v>366820</v>
      </c>
      <c r="S12" s="3">
        <v>329748.96999999997</v>
      </c>
      <c r="U12" t="s">
        <v>86</v>
      </c>
      <c r="V12" s="3">
        <v>141713</v>
      </c>
      <c r="W12" s="3">
        <v>190016.07</v>
      </c>
      <c r="Y12" t="s">
        <v>86</v>
      </c>
      <c r="Z12" s="3">
        <v>180402</v>
      </c>
      <c r="AA12" s="3">
        <v>211105.87</v>
      </c>
      <c r="AC12" t="s">
        <v>86</v>
      </c>
      <c r="AD12" s="3">
        <v>266488</v>
      </c>
      <c r="AE12" s="3">
        <v>254257.95</v>
      </c>
      <c r="AG12" t="s">
        <v>86</v>
      </c>
      <c r="AH12" s="3">
        <v>342470</v>
      </c>
      <c r="AI12" s="3">
        <v>334164.8</v>
      </c>
      <c r="AK12" t="s">
        <v>86</v>
      </c>
      <c r="AL12" s="3">
        <v>56443.040000000001</v>
      </c>
      <c r="AM12" s="3">
        <v>99303.508000000002</v>
      </c>
      <c r="AO12" t="s">
        <v>86</v>
      </c>
      <c r="AP12" s="3">
        <v>0</v>
      </c>
      <c r="AQ12" s="3">
        <v>53085.05</v>
      </c>
      <c r="AS12" t="s">
        <v>86</v>
      </c>
      <c r="AT12" s="3">
        <v>439195</v>
      </c>
      <c r="AU12" s="3">
        <v>379484.15</v>
      </c>
      <c r="BI12" t="s">
        <v>86</v>
      </c>
      <c r="BJ12">
        <v>2338392.02</v>
      </c>
      <c r="BK12">
        <v>2518017.4139999999</v>
      </c>
    </row>
    <row r="13" spans="1:63" x14ac:dyDescent="0.25">
      <c r="A13" t="s">
        <v>87</v>
      </c>
      <c r="B13" s="3">
        <v>218801.5</v>
      </c>
      <c r="C13" s="3">
        <v>223739.78</v>
      </c>
      <c r="E13" t="s">
        <v>87</v>
      </c>
      <c r="F13" s="3">
        <v>58111</v>
      </c>
      <c r="G13" s="3">
        <v>100546.42</v>
      </c>
      <c r="I13" t="s">
        <v>87</v>
      </c>
      <c r="J13" s="3">
        <v>132059</v>
      </c>
      <c r="K13" s="3">
        <v>175433.02</v>
      </c>
      <c r="M13" t="s">
        <v>87</v>
      </c>
      <c r="N13" s="3">
        <v>181891.26</v>
      </c>
      <c r="O13" s="3">
        <v>204238.152</v>
      </c>
      <c r="Q13" t="s">
        <v>87</v>
      </c>
      <c r="R13" s="3">
        <v>410073</v>
      </c>
      <c r="S13" s="3">
        <v>362066.43</v>
      </c>
      <c r="U13" t="s">
        <v>87</v>
      </c>
      <c r="V13" s="3">
        <v>169275</v>
      </c>
      <c r="W13" s="3">
        <v>211208.33</v>
      </c>
      <c r="Y13" t="s">
        <v>87</v>
      </c>
      <c r="Z13" s="3">
        <v>189562</v>
      </c>
      <c r="AA13" s="3">
        <v>219658.23</v>
      </c>
      <c r="AC13" t="s">
        <v>87</v>
      </c>
      <c r="AD13" s="3">
        <v>294261</v>
      </c>
      <c r="AE13" s="3">
        <v>274596.78000000003</v>
      </c>
      <c r="AG13" t="s">
        <v>87</v>
      </c>
      <c r="AH13" s="3">
        <v>397065</v>
      </c>
      <c r="AI13" s="3">
        <v>375111.21</v>
      </c>
      <c r="AK13" t="s">
        <v>87</v>
      </c>
      <c r="AL13" s="3">
        <v>61963.040000000001</v>
      </c>
      <c r="AM13" s="3">
        <v>104357.868</v>
      </c>
      <c r="AO13" t="s">
        <v>87</v>
      </c>
      <c r="AP13" s="3">
        <v>0</v>
      </c>
      <c r="AQ13" s="3">
        <v>53085.05</v>
      </c>
      <c r="AS13" t="s">
        <v>87</v>
      </c>
      <c r="AT13" s="3">
        <v>474220</v>
      </c>
      <c r="AU13" s="3">
        <v>405192.01</v>
      </c>
      <c r="BI13" t="s">
        <v>87</v>
      </c>
      <c r="BJ13">
        <v>2587281.7999999998</v>
      </c>
      <c r="BK13">
        <v>2709233.28</v>
      </c>
    </row>
    <row r="14" spans="1:63" x14ac:dyDescent="0.25">
      <c r="A14" t="s">
        <v>88</v>
      </c>
      <c r="B14" s="3">
        <v>233768.5</v>
      </c>
      <c r="C14" s="3">
        <v>276816.58</v>
      </c>
      <c r="E14" t="s">
        <v>88</v>
      </c>
      <c r="F14" s="3">
        <v>66411</v>
      </c>
      <c r="G14" s="3">
        <v>109940.31</v>
      </c>
      <c r="I14" t="s">
        <v>88</v>
      </c>
      <c r="J14" s="3">
        <v>156789</v>
      </c>
      <c r="K14" s="3">
        <v>193456.83</v>
      </c>
      <c r="M14" t="s">
        <v>88</v>
      </c>
      <c r="N14" s="3">
        <v>192489.26</v>
      </c>
      <c r="O14" s="3">
        <v>212330.652</v>
      </c>
      <c r="Q14" t="s">
        <v>88</v>
      </c>
      <c r="R14" s="3">
        <v>463350</v>
      </c>
      <c r="S14" s="3">
        <v>400527.23</v>
      </c>
      <c r="U14" t="s">
        <v>88</v>
      </c>
      <c r="V14" s="3">
        <v>227355</v>
      </c>
      <c r="W14" s="3">
        <v>252785.95</v>
      </c>
      <c r="Y14" t="s">
        <v>88</v>
      </c>
      <c r="Z14" s="3">
        <v>213318</v>
      </c>
      <c r="AA14" s="3">
        <v>236961.33</v>
      </c>
      <c r="AC14" t="s">
        <v>88</v>
      </c>
      <c r="AD14" s="3">
        <v>314009</v>
      </c>
      <c r="AE14" s="3">
        <v>289134.28000000003</v>
      </c>
      <c r="AG14" t="s">
        <v>88</v>
      </c>
      <c r="AH14" s="3">
        <v>435595</v>
      </c>
      <c r="AI14" s="3">
        <v>402756.11</v>
      </c>
      <c r="AK14" t="s">
        <v>88</v>
      </c>
      <c r="AL14" s="3">
        <v>88523.04</v>
      </c>
      <c r="AM14" s="3">
        <v>123861.088</v>
      </c>
      <c r="AO14" t="s">
        <v>88</v>
      </c>
      <c r="AP14" s="3">
        <v>0</v>
      </c>
      <c r="AQ14" s="3">
        <v>53085.05</v>
      </c>
      <c r="AS14" t="s">
        <v>88</v>
      </c>
      <c r="AT14" s="3">
        <v>532660</v>
      </c>
      <c r="AU14" s="3">
        <v>446773.91</v>
      </c>
      <c r="BI14" t="s">
        <v>88</v>
      </c>
      <c r="BJ14">
        <v>2924267.8</v>
      </c>
      <c r="BK14">
        <v>2998429.32</v>
      </c>
    </row>
    <row r="15" spans="1:63" x14ac:dyDescent="0.25">
      <c r="A15" t="s">
        <v>89</v>
      </c>
      <c r="B15" s="3">
        <v>262608.5</v>
      </c>
      <c r="C15" s="3">
        <v>332043.89</v>
      </c>
      <c r="E15" t="s">
        <v>89</v>
      </c>
      <c r="F15" s="3">
        <v>72241</v>
      </c>
      <c r="G15" s="3">
        <v>148970.62</v>
      </c>
      <c r="I15" t="s">
        <v>89</v>
      </c>
      <c r="J15" s="3">
        <v>161139</v>
      </c>
      <c r="K15" s="3">
        <v>231586.14</v>
      </c>
      <c r="M15" t="s">
        <v>89</v>
      </c>
      <c r="N15" s="3">
        <v>217637.5</v>
      </c>
      <c r="O15" s="3">
        <v>264983.73</v>
      </c>
      <c r="Q15" t="s">
        <v>89</v>
      </c>
      <c r="R15" s="3">
        <v>502985</v>
      </c>
      <c r="S15" s="3">
        <v>463289.04</v>
      </c>
      <c r="U15" t="s">
        <v>89</v>
      </c>
      <c r="V15" s="3">
        <v>245315</v>
      </c>
      <c r="W15" s="3">
        <v>300307.26</v>
      </c>
      <c r="Y15" t="s">
        <v>89</v>
      </c>
      <c r="Z15" s="3">
        <v>221683.91</v>
      </c>
      <c r="AA15" s="3">
        <v>278182.09700000001</v>
      </c>
      <c r="AC15" t="s">
        <v>89</v>
      </c>
      <c r="AD15" s="3">
        <v>343983</v>
      </c>
      <c r="AE15" s="3">
        <v>345102.06</v>
      </c>
      <c r="AG15" t="s">
        <v>89</v>
      </c>
      <c r="AH15" s="3">
        <v>455271</v>
      </c>
      <c r="AI15" s="3">
        <v>451445.29</v>
      </c>
      <c r="AK15" t="s">
        <v>89</v>
      </c>
      <c r="AL15" s="3">
        <v>95749.04</v>
      </c>
      <c r="AM15" s="3">
        <v>163868.598</v>
      </c>
      <c r="AO15" t="s">
        <v>89</v>
      </c>
      <c r="AP15" s="3">
        <v>0</v>
      </c>
      <c r="AQ15" s="3">
        <v>53085.05</v>
      </c>
      <c r="AS15" t="s">
        <v>89</v>
      </c>
      <c r="AT15" s="3">
        <v>589266</v>
      </c>
      <c r="AU15" s="3">
        <v>524840.55000000005</v>
      </c>
      <c r="BI15" t="s">
        <v>89</v>
      </c>
      <c r="BJ15">
        <v>3167878.95</v>
      </c>
      <c r="BK15">
        <v>3557704.3250000002</v>
      </c>
    </row>
    <row r="16" spans="1:63" x14ac:dyDescent="0.25">
      <c r="A16" t="s">
        <v>90</v>
      </c>
      <c r="B16" s="3">
        <v>277938.5</v>
      </c>
      <c r="C16" s="3">
        <v>344484.54</v>
      </c>
      <c r="E16" t="s">
        <v>90</v>
      </c>
      <c r="F16" s="3">
        <v>84143</v>
      </c>
      <c r="G16" s="3">
        <v>159011.67000000001</v>
      </c>
      <c r="I16" t="s">
        <v>90</v>
      </c>
      <c r="J16" s="3">
        <v>168839</v>
      </c>
      <c r="K16" s="3">
        <v>238741.04</v>
      </c>
      <c r="M16" t="s">
        <v>90</v>
      </c>
      <c r="N16" s="3">
        <v>275604.5</v>
      </c>
      <c r="O16" s="3">
        <v>307270.28000000003</v>
      </c>
      <c r="Q16" t="s">
        <v>90</v>
      </c>
      <c r="R16" s="3">
        <v>547976</v>
      </c>
      <c r="S16" s="3">
        <v>496732.8</v>
      </c>
      <c r="U16" t="s">
        <v>90</v>
      </c>
      <c r="V16" s="3">
        <v>265538</v>
      </c>
      <c r="W16" s="3">
        <v>316271.01</v>
      </c>
      <c r="Y16" t="s">
        <v>90</v>
      </c>
      <c r="Z16" s="3">
        <v>234891.91</v>
      </c>
      <c r="AA16" s="3">
        <v>289137.34700000001</v>
      </c>
      <c r="AC16" t="s">
        <v>90</v>
      </c>
      <c r="AD16" s="3">
        <v>358405</v>
      </c>
      <c r="AE16" s="3">
        <v>356573.03</v>
      </c>
      <c r="AG16" t="s">
        <v>90</v>
      </c>
      <c r="AH16" s="3">
        <v>486151</v>
      </c>
      <c r="AI16" s="3">
        <v>491146.86</v>
      </c>
      <c r="AK16" t="s">
        <v>90</v>
      </c>
      <c r="AL16" s="3">
        <v>105902.04</v>
      </c>
      <c r="AM16" s="3">
        <v>173147.348</v>
      </c>
      <c r="AO16" t="s">
        <v>90</v>
      </c>
      <c r="AP16" s="3">
        <v>0</v>
      </c>
      <c r="AQ16" s="3">
        <v>53085.05</v>
      </c>
      <c r="AS16" t="s">
        <v>90</v>
      </c>
      <c r="AT16" s="3">
        <v>615322</v>
      </c>
      <c r="AU16" s="3">
        <v>544789.4</v>
      </c>
      <c r="BI16" t="s">
        <v>90</v>
      </c>
      <c r="BJ16">
        <v>3420710.95</v>
      </c>
      <c r="BK16">
        <v>3770390.375</v>
      </c>
    </row>
    <row r="17" spans="1:63" x14ac:dyDescent="0.25">
      <c r="A17" t="s">
        <v>91</v>
      </c>
      <c r="B17" s="3">
        <v>294370.5</v>
      </c>
      <c r="C17" s="3">
        <v>380305.85</v>
      </c>
      <c r="E17" t="s">
        <v>91</v>
      </c>
      <c r="F17" s="3">
        <v>91063</v>
      </c>
      <c r="G17" s="3">
        <v>174009.58</v>
      </c>
      <c r="I17" t="s">
        <v>91</v>
      </c>
      <c r="J17" s="3">
        <v>173989</v>
      </c>
      <c r="K17" s="3">
        <v>277111.13</v>
      </c>
      <c r="M17" t="s">
        <v>91</v>
      </c>
      <c r="N17" s="3">
        <v>284714.84000000003</v>
      </c>
      <c r="O17" s="3">
        <v>336190.70799999998</v>
      </c>
      <c r="Q17" t="s">
        <v>91</v>
      </c>
      <c r="R17" s="3">
        <v>586154</v>
      </c>
      <c r="S17" s="3">
        <v>555817.31000000006</v>
      </c>
      <c r="U17" t="s">
        <v>91</v>
      </c>
      <c r="V17" s="3">
        <v>293988</v>
      </c>
      <c r="W17" s="3">
        <v>357241.58</v>
      </c>
      <c r="Y17" t="s">
        <v>91</v>
      </c>
      <c r="Z17" s="3">
        <v>265757.40999999997</v>
      </c>
      <c r="AA17" s="3">
        <v>329508.777</v>
      </c>
      <c r="AC17" t="s">
        <v>91</v>
      </c>
      <c r="AD17" s="3">
        <v>399896</v>
      </c>
      <c r="AE17" s="3">
        <v>435520.64</v>
      </c>
      <c r="AG17" t="s">
        <v>91</v>
      </c>
      <c r="AH17" s="3">
        <v>504096</v>
      </c>
      <c r="AI17" s="3">
        <v>534006.27</v>
      </c>
      <c r="AK17" t="s">
        <v>91</v>
      </c>
      <c r="AL17" s="3">
        <v>113228.36</v>
      </c>
      <c r="AM17" s="3">
        <v>193609.182</v>
      </c>
      <c r="AO17" t="s">
        <v>91</v>
      </c>
      <c r="AP17" s="3">
        <v>0</v>
      </c>
      <c r="AQ17" s="3">
        <v>53085.05</v>
      </c>
      <c r="AS17" t="s">
        <v>91</v>
      </c>
      <c r="AT17" s="3">
        <v>686041</v>
      </c>
      <c r="AU17" s="3">
        <v>614154.68999999994</v>
      </c>
      <c r="BI17" t="s">
        <v>91</v>
      </c>
      <c r="BJ17">
        <v>3693298.11</v>
      </c>
      <c r="BK17">
        <v>4240560.767</v>
      </c>
    </row>
    <row r="18" spans="1:63" x14ac:dyDescent="0.25">
      <c r="A18" t="s">
        <v>92</v>
      </c>
      <c r="B18" s="3">
        <v>294370.5</v>
      </c>
      <c r="C18" s="3">
        <v>380305.85</v>
      </c>
      <c r="E18" t="s">
        <v>92</v>
      </c>
      <c r="F18" s="3">
        <v>91063</v>
      </c>
      <c r="G18" s="3">
        <v>174009.58</v>
      </c>
      <c r="I18" t="s">
        <v>92</v>
      </c>
      <c r="J18" s="3">
        <v>173989</v>
      </c>
      <c r="K18" s="3">
        <v>277111.13</v>
      </c>
      <c r="M18" t="s">
        <v>92</v>
      </c>
      <c r="N18" s="3">
        <v>284714.84000000003</v>
      </c>
      <c r="O18" s="3">
        <v>336190.70799999998</v>
      </c>
      <c r="Q18" t="s">
        <v>92</v>
      </c>
      <c r="R18" s="3">
        <v>607788.5</v>
      </c>
      <c r="S18" s="3">
        <v>571511.46</v>
      </c>
      <c r="U18" t="s">
        <v>92</v>
      </c>
      <c r="V18" s="3">
        <v>293988</v>
      </c>
      <c r="W18" s="3">
        <v>357241.58</v>
      </c>
      <c r="Y18" t="s">
        <v>92</v>
      </c>
      <c r="Z18" s="3">
        <v>265757.40999999997</v>
      </c>
      <c r="AA18" s="3">
        <v>329508.777</v>
      </c>
      <c r="AC18" t="s">
        <v>92</v>
      </c>
      <c r="AD18" s="3">
        <v>399896</v>
      </c>
      <c r="AE18" s="3">
        <v>435520.64</v>
      </c>
      <c r="AG18" t="s">
        <v>92</v>
      </c>
      <c r="AH18" s="3">
        <v>504096</v>
      </c>
      <c r="AI18" s="3">
        <v>534006.27</v>
      </c>
      <c r="AK18" t="s">
        <v>92</v>
      </c>
      <c r="AL18" s="3">
        <v>113228.36</v>
      </c>
      <c r="AM18" s="3">
        <v>193609.182</v>
      </c>
      <c r="AO18" t="s">
        <v>92</v>
      </c>
      <c r="AP18" s="3">
        <v>0</v>
      </c>
      <c r="AQ18" s="3">
        <v>53085.05</v>
      </c>
      <c r="AS18" t="s">
        <v>92</v>
      </c>
      <c r="AT18" s="3">
        <v>711726</v>
      </c>
      <c r="AU18" s="3">
        <v>633034.18999999994</v>
      </c>
      <c r="BI18" t="s">
        <v>92</v>
      </c>
      <c r="BJ18">
        <v>3740617.61</v>
      </c>
      <c r="BK18">
        <v>4275134.4170000004</v>
      </c>
    </row>
    <row r="19" spans="1:63" x14ac:dyDescent="0.25">
      <c r="A19" t="s">
        <v>93</v>
      </c>
      <c r="B19" s="3">
        <v>368005.5</v>
      </c>
      <c r="C19" s="3">
        <v>433802.53</v>
      </c>
      <c r="E19" t="s">
        <v>93</v>
      </c>
      <c r="F19" s="3">
        <v>97077</v>
      </c>
      <c r="G19" s="3">
        <v>180651.56</v>
      </c>
      <c r="I19" t="s">
        <v>93</v>
      </c>
      <c r="J19" s="3">
        <v>192689</v>
      </c>
      <c r="K19" s="3">
        <v>293228.56</v>
      </c>
      <c r="M19" t="s">
        <v>93</v>
      </c>
      <c r="N19" s="3">
        <v>305387.84000000003</v>
      </c>
      <c r="O19" s="3">
        <v>352613.98800000001</v>
      </c>
      <c r="Q19" t="s">
        <v>93</v>
      </c>
      <c r="R19" s="3">
        <v>638382.5</v>
      </c>
      <c r="S19" s="3">
        <v>595279.43999999994</v>
      </c>
      <c r="U19" t="s">
        <v>93</v>
      </c>
      <c r="V19" s="3">
        <v>302938</v>
      </c>
      <c r="W19" s="3">
        <v>366014.78</v>
      </c>
      <c r="Y19" t="s">
        <v>93</v>
      </c>
      <c r="Z19" s="3">
        <v>298225.40999999997</v>
      </c>
      <c r="AA19" s="3">
        <v>354496.90700000001</v>
      </c>
      <c r="AC19" t="s">
        <v>93</v>
      </c>
      <c r="AD19" s="3">
        <v>426886</v>
      </c>
      <c r="AE19" s="3">
        <v>456434.82</v>
      </c>
      <c r="AG19" t="s">
        <v>93</v>
      </c>
      <c r="AH19" s="3">
        <v>553036</v>
      </c>
      <c r="AI19" s="3">
        <v>570216.44999999995</v>
      </c>
      <c r="AK19" t="s">
        <v>93</v>
      </c>
      <c r="AL19" s="3">
        <v>127842.36</v>
      </c>
      <c r="AM19" s="3">
        <v>205791.16200000001</v>
      </c>
      <c r="AO19" t="s">
        <v>93</v>
      </c>
      <c r="AP19" s="3">
        <v>0</v>
      </c>
      <c r="AQ19" s="3">
        <v>53085.05</v>
      </c>
      <c r="AS19" t="s">
        <v>93</v>
      </c>
      <c r="AT19" s="3">
        <v>767716</v>
      </c>
      <c r="AU19" s="3">
        <v>694179.37</v>
      </c>
      <c r="BI19" t="s">
        <v>93</v>
      </c>
      <c r="BJ19">
        <v>4078185.61</v>
      </c>
      <c r="BK19">
        <v>4555794.6169999996</v>
      </c>
    </row>
    <row r="20" spans="1:63" x14ac:dyDescent="0.25">
      <c r="A20" t="s">
        <v>94</v>
      </c>
      <c r="B20" s="3">
        <v>385215.48</v>
      </c>
      <c r="C20" s="3">
        <v>447382.29599999997</v>
      </c>
      <c r="E20" t="s">
        <v>94</v>
      </c>
      <c r="F20" s="3">
        <v>101003</v>
      </c>
      <c r="G20" s="3">
        <v>184932.54</v>
      </c>
      <c r="I20" t="s">
        <v>94</v>
      </c>
      <c r="J20" s="3">
        <v>222849</v>
      </c>
      <c r="K20" s="3">
        <v>315873.34000000003</v>
      </c>
      <c r="M20" t="s">
        <v>94</v>
      </c>
      <c r="N20" s="3">
        <v>347566.84</v>
      </c>
      <c r="O20" s="3">
        <v>383672.06800000003</v>
      </c>
      <c r="Q20" t="s">
        <v>94</v>
      </c>
      <c r="R20" s="3">
        <v>654687.5</v>
      </c>
      <c r="S20" s="3">
        <v>608355.72</v>
      </c>
      <c r="U20" t="s">
        <v>94</v>
      </c>
      <c r="V20" s="3">
        <v>315698</v>
      </c>
      <c r="W20" s="3">
        <v>376479.56</v>
      </c>
      <c r="Y20" t="s">
        <v>94</v>
      </c>
      <c r="Z20" s="3">
        <v>312461.40999999997</v>
      </c>
      <c r="AA20" s="3">
        <v>365994.88699999999</v>
      </c>
      <c r="AC20" t="s">
        <v>94</v>
      </c>
      <c r="AD20" s="3">
        <v>479802</v>
      </c>
      <c r="AE20" s="3">
        <v>497962.8</v>
      </c>
      <c r="AG20" t="s">
        <v>94</v>
      </c>
      <c r="AH20" s="3">
        <v>595486</v>
      </c>
      <c r="AI20" s="3">
        <v>604019.23</v>
      </c>
      <c r="AK20" t="s">
        <v>94</v>
      </c>
      <c r="AL20" s="3">
        <v>135832.35999999999</v>
      </c>
      <c r="AM20" s="3">
        <v>212916.94200000001</v>
      </c>
      <c r="AO20" t="s">
        <v>94</v>
      </c>
      <c r="AP20" s="3">
        <v>0</v>
      </c>
      <c r="AQ20" s="3">
        <v>53085.05</v>
      </c>
      <c r="AS20" t="s">
        <v>94</v>
      </c>
      <c r="AT20" s="3">
        <v>886244</v>
      </c>
      <c r="AU20" s="3">
        <v>778698.73</v>
      </c>
      <c r="BI20" t="s">
        <v>94</v>
      </c>
      <c r="BJ20">
        <v>4436845.59</v>
      </c>
      <c r="BK20">
        <v>4829373.1629999997</v>
      </c>
    </row>
    <row r="21" spans="1:63" x14ac:dyDescent="0.25">
      <c r="A21" t="s">
        <v>95</v>
      </c>
      <c r="B21" s="3">
        <v>440009.48</v>
      </c>
      <c r="C21" s="3">
        <v>485887.80599999998</v>
      </c>
      <c r="E21" t="s">
        <v>95</v>
      </c>
      <c r="F21" s="3">
        <v>119598</v>
      </c>
      <c r="G21" s="3">
        <v>197988.75</v>
      </c>
      <c r="I21" t="s">
        <v>95</v>
      </c>
      <c r="J21" s="3">
        <v>244679</v>
      </c>
      <c r="K21" s="3">
        <v>331179.05</v>
      </c>
      <c r="M21" t="s">
        <v>95</v>
      </c>
      <c r="N21" s="3">
        <v>371003.84</v>
      </c>
      <c r="O21" s="3">
        <v>400157.67800000001</v>
      </c>
      <c r="Q21" t="s">
        <v>95</v>
      </c>
      <c r="R21" s="3">
        <v>704564.5</v>
      </c>
      <c r="S21" s="3">
        <v>643371.32999999996</v>
      </c>
      <c r="U21" t="s">
        <v>95</v>
      </c>
      <c r="V21" s="3">
        <v>327638</v>
      </c>
      <c r="W21" s="3">
        <v>384862.27</v>
      </c>
      <c r="Y21" t="s">
        <v>95</v>
      </c>
      <c r="Z21" s="3">
        <v>349465.41</v>
      </c>
      <c r="AA21" s="3">
        <v>392171.40700000001</v>
      </c>
      <c r="AC21" t="s">
        <v>95</v>
      </c>
      <c r="AD21" s="3">
        <v>526795</v>
      </c>
      <c r="AE21" s="3">
        <v>530959.61</v>
      </c>
      <c r="AG21" t="s">
        <v>95</v>
      </c>
      <c r="AH21" s="3">
        <v>640596</v>
      </c>
      <c r="AI21" s="3">
        <v>635943.93999999994</v>
      </c>
      <c r="AK21" t="s">
        <v>95</v>
      </c>
      <c r="AL21" s="3">
        <v>182086.36</v>
      </c>
      <c r="AM21" s="3">
        <v>245319.45199999999</v>
      </c>
      <c r="AO21" t="s">
        <v>95</v>
      </c>
      <c r="AP21" s="3">
        <v>0</v>
      </c>
      <c r="AQ21" s="3">
        <v>53085.05</v>
      </c>
      <c r="AS21" t="s">
        <v>95</v>
      </c>
      <c r="AT21" s="3">
        <v>947339</v>
      </c>
      <c r="AU21" s="3">
        <v>821543.94</v>
      </c>
      <c r="BI21" t="s">
        <v>95</v>
      </c>
      <c r="BJ21">
        <v>4853774.59</v>
      </c>
      <c r="BK21">
        <v>5122470.2829999998</v>
      </c>
    </row>
    <row r="22" spans="1:63" x14ac:dyDescent="0.25">
      <c r="A22" t="s">
        <v>96</v>
      </c>
      <c r="B22" s="3">
        <v>475375.48</v>
      </c>
      <c r="C22" s="3">
        <v>514278.91600000003</v>
      </c>
      <c r="E22" t="s">
        <v>96</v>
      </c>
      <c r="F22" s="3">
        <v>126268</v>
      </c>
      <c r="G22" s="3">
        <v>205912.66</v>
      </c>
      <c r="I22" t="s">
        <v>96</v>
      </c>
      <c r="J22" s="3">
        <v>277329</v>
      </c>
      <c r="K22" s="3">
        <v>357488.96</v>
      </c>
      <c r="M22" t="s">
        <v>96</v>
      </c>
      <c r="N22" s="3">
        <v>408267.84</v>
      </c>
      <c r="O22" s="3">
        <v>429733.05800000002</v>
      </c>
      <c r="Q22" t="s">
        <v>96</v>
      </c>
      <c r="R22" s="3">
        <v>753786.5</v>
      </c>
      <c r="S22" s="3">
        <v>681100.29</v>
      </c>
      <c r="U22" t="s">
        <v>96</v>
      </c>
      <c r="V22" s="3">
        <v>337888</v>
      </c>
      <c r="W22" s="3">
        <v>395776.87</v>
      </c>
      <c r="Y22" t="s">
        <v>96</v>
      </c>
      <c r="Z22" s="3">
        <v>375450.41</v>
      </c>
      <c r="AA22" s="3">
        <v>413615.81699999998</v>
      </c>
      <c r="AC22" t="s">
        <v>96</v>
      </c>
      <c r="AD22" s="3">
        <v>556285</v>
      </c>
      <c r="AE22" s="3">
        <v>572581.52</v>
      </c>
      <c r="AG22" t="s">
        <v>96</v>
      </c>
      <c r="AH22" s="3">
        <v>664191</v>
      </c>
      <c r="AI22" s="3">
        <v>675384.35</v>
      </c>
      <c r="AK22" t="s">
        <v>96</v>
      </c>
      <c r="AL22" s="3">
        <v>199512.36</v>
      </c>
      <c r="AM22" s="3">
        <v>261772.56200000001</v>
      </c>
      <c r="AO22" t="s">
        <v>96</v>
      </c>
      <c r="AP22" s="3">
        <v>0</v>
      </c>
      <c r="AQ22" s="3">
        <v>53085.05</v>
      </c>
      <c r="AS22" t="s">
        <v>96</v>
      </c>
      <c r="AT22" s="3">
        <v>990189</v>
      </c>
      <c r="AU22" s="3">
        <v>854820.85</v>
      </c>
      <c r="BI22" t="s">
        <v>96</v>
      </c>
      <c r="BJ22">
        <v>5164542.59</v>
      </c>
      <c r="BK22">
        <v>5415550.9029999999</v>
      </c>
    </row>
    <row r="23" spans="1:63" x14ac:dyDescent="0.25">
      <c r="A23" t="s">
        <v>74</v>
      </c>
      <c r="B23" s="3">
        <v>510800.48</v>
      </c>
      <c r="C23" s="3">
        <v>541356.23600000003</v>
      </c>
      <c r="E23" t="s">
        <v>74</v>
      </c>
      <c r="F23" s="3">
        <v>133518</v>
      </c>
      <c r="G23" s="3">
        <v>213474.98</v>
      </c>
      <c r="I23" t="s">
        <v>74</v>
      </c>
      <c r="J23" s="3">
        <v>308481</v>
      </c>
      <c r="K23" s="3">
        <v>380371.18</v>
      </c>
      <c r="M23" t="s">
        <v>74</v>
      </c>
      <c r="N23" s="3">
        <v>443696.12</v>
      </c>
      <c r="O23" s="3">
        <v>456395.13400000002</v>
      </c>
      <c r="Q23" t="s">
        <v>74</v>
      </c>
      <c r="R23" s="3">
        <v>827493.5</v>
      </c>
      <c r="S23" s="3">
        <v>750053.01</v>
      </c>
      <c r="U23" t="s">
        <v>74</v>
      </c>
      <c r="V23" s="3">
        <v>382733</v>
      </c>
      <c r="W23" s="3">
        <v>427630.19</v>
      </c>
      <c r="Y23" t="s">
        <v>74</v>
      </c>
      <c r="Z23" s="3">
        <v>407517.41</v>
      </c>
      <c r="AA23" s="3">
        <v>436823.53700000001</v>
      </c>
      <c r="AC23" t="s">
        <v>74</v>
      </c>
      <c r="AD23" s="3">
        <v>620492</v>
      </c>
      <c r="AE23" s="3">
        <v>618067.24</v>
      </c>
      <c r="AG23" t="s">
        <v>74</v>
      </c>
      <c r="AH23" s="3">
        <v>709160</v>
      </c>
      <c r="AI23" s="3">
        <v>708646.47</v>
      </c>
      <c r="AK23" t="s">
        <v>74</v>
      </c>
      <c r="AL23" s="3">
        <v>220205.36</v>
      </c>
      <c r="AM23" s="3">
        <v>276597.48200000002</v>
      </c>
      <c r="AO23" t="s">
        <v>74</v>
      </c>
      <c r="AP23" s="3">
        <v>0</v>
      </c>
      <c r="AQ23" s="3">
        <v>53085.05</v>
      </c>
      <c r="AS23" t="s">
        <v>74</v>
      </c>
      <c r="AT23" s="3">
        <v>1068753</v>
      </c>
      <c r="AU23" s="3">
        <v>910861.47</v>
      </c>
      <c r="BI23" t="s">
        <v>74</v>
      </c>
      <c r="BJ23">
        <v>5632849.8700000001</v>
      </c>
      <c r="BK23">
        <v>5773361.9790000003</v>
      </c>
    </row>
    <row r="24" spans="1:63" x14ac:dyDescent="0.25">
      <c r="A24" t="s">
        <v>97</v>
      </c>
      <c r="B24" s="3">
        <v>528100.48</v>
      </c>
      <c r="C24" s="3">
        <v>556781.55599999998</v>
      </c>
      <c r="E24" t="s">
        <v>97</v>
      </c>
      <c r="F24" s="3">
        <v>135398</v>
      </c>
      <c r="G24" s="3">
        <v>215707.3</v>
      </c>
      <c r="I24" t="s">
        <v>97</v>
      </c>
      <c r="J24" s="3">
        <v>324421</v>
      </c>
      <c r="K24" s="3">
        <v>392395.5</v>
      </c>
      <c r="M24" t="s">
        <v>97</v>
      </c>
      <c r="N24" s="3">
        <v>460696.12</v>
      </c>
      <c r="O24" s="3">
        <v>469161.45400000003</v>
      </c>
      <c r="Q24" t="s">
        <v>97</v>
      </c>
      <c r="R24" s="3">
        <v>865933.34</v>
      </c>
      <c r="S24" s="3">
        <v>777827.21799999999</v>
      </c>
      <c r="U24" t="s">
        <v>97</v>
      </c>
      <c r="V24" s="3">
        <v>391853</v>
      </c>
      <c r="W24" s="3">
        <v>434880.51</v>
      </c>
      <c r="Y24" t="s">
        <v>97</v>
      </c>
      <c r="Z24" s="3">
        <v>439685.41</v>
      </c>
      <c r="AA24" s="3">
        <v>460271.61700000003</v>
      </c>
      <c r="AC24" t="s">
        <v>97</v>
      </c>
      <c r="AD24" s="3">
        <v>637582</v>
      </c>
      <c r="AE24" s="3">
        <v>630411.56000000006</v>
      </c>
      <c r="AG24" t="s">
        <v>97</v>
      </c>
      <c r="AH24" s="3">
        <v>763410</v>
      </c>
      <c r="AI24" s="3">
        <v>746907.79</v>
      </c>
      <c r="AK24" t="s">
        <v>97</v>
      </c>
      <c r="AL24" s="3">
        <v>222375.36</v>
      </c>
      <c r="AM24" s="3">
        <v>278982.80200000003</v>
      </c>
      <c r="AO24" t="s">
        <v>97</v>
      </c>
      <c r="AP24" s="3">
        <v>0</v>
      </c>
      <c r="AQ24" s="3">
        <v>53085.05</v>
      </c>
      <c r="AS24" t="s">
        <v>97</v>
      </c>
      <c r="AT24" s="3">
        <v>1175665</v>
      </c>
      <c r="AU24" s="3">
        <v>986005.35</v>
      </c>
      <c r="BI24" t="s">
        <v>97</v>
      </c>
      <c r="BJ24">
        <v>5945119.71</v>
      </c>
      <c r="BK24">
        <v>6002417.7070000004</v>
      </c>
    </row>
    <row r="25" spans="1:63" x14ac:dyDescent="0.25">
      <c r="A25" t="s">
        <v>98</v>
      </c>
      <c r="B25" s="3">
        <v>528100.48</v>
      </c>
      <c r="C25" s="3">
        <v>557269.09600000002</v>
      </c>
      <c r="E25" t="s">
        <v>98</v>
      </c>
      <c r="F25" s="3">
        <v>135398</v>
      </c>
      <c r="G25" s="3">
        <v>216194.84</v>
      </c>
      <c r="I25" t="s">
        <v>98</v>
      </c>
      <c r="J25" s="3">
        <v>324421</v>
      </c>
      <c r="K25" s="3">
        <v>392883.04</v>
      </c>
      <c r="M25" t="s">
        <v>98</v>
      </c>
      <c r="N25" s="3">
        <v>460696.12</v>
      </c>
      <c r="O25" s="3">
        <v>469648.99400000001</v>
      </c>
      <c r="Q25" t="s">
        <v>98</v>
      </c>
      <c r="R25" s="3">
        <v>865933.34</v>
      </c>
      <c r="S25" s="3">
        <v>778314.75800000003</v>
      </c>
      <c r="U25" t="s">
        <v>98</v>
      </c>
      <c r="V25" s="3">
        <v>391853</v>
      </c>
      <c r="W25" s="3">
        <v>435368.05</v>
      </c>
      <c r="Y25" t="s">
        <v>98</v>
      </c>
      <c r="Z25" s="3">
        <v>439685.41</v>
      </c>
      <c r="AA25" s="3">
        <v>460759.15700000001</v>
      </c>
      <c r="AC25" t="s">
        <v>98</v>
      </c>
      <c r="AD25" s="3">
        <v>637582</v>
      </c>
      <c r="AE25" s="3">
        <v>630899.1</v>
      </c>
      <c r="AG25" t="s">
        <v>98</v>
      </c>
      <c r="AH25" s="3">
        <v>763410</v>
      </c>
      <c r="AI25" s="3">
        <v>747395.33</v>
      </c>
      <c r="AK25" t="s">
        <v>98</v>
      </c>
      <c r="AL25" s="3">
        <v>222375.36</v>
      </c>
      <c r="AM25" s="3">
        <v>279470.342</v>
      </c>
      <c r="AO25" t="s">
        <v>98</v>
      </c>
      <c r="AP25" s="3">
        <v>0</v>
      </c>
      <c r="AQ25" s="3">
        <v>53085.05</v>
      </c>
      <c r="AS25" t="s">
        <v>98</v>
      </c>
      <c r="AT25" s="3">
        <v>1175665</v>
      </c>
      <c r="AU25" s="3">
        <v>986492.89</v>
      </c>
      <c r="BI25" t="s">
        <v>98</v>
      </c>
      <c r="BJ25">
        <v>5945119.71</v>
      </c>
      <c r="BK25">
        <v>6007780.6469999999</v>
      </c>
    </row>
    <row r="26" spans="1:63" x14ac:dyDescent="0.25">
      <c r="A26" t="s">
        <v>99</v>
      </c>
      <c r="B26" s="3">
        <v>556919.48</v>
      </c>
      <c r="C26" s="3">
        <v>578710.68599999999</v>
      </c>
      <c r="E26" t="s">
        <v>99</v>
      </c>
      <c r="F26" s="3">
        <v>137648</v>
      </c>
      <c r="G26" s="3">
        <v>218538.13</v>
      </c>
      <c r="I26" t="s">
        <v>99</v>
      </c>
      <c r="J26" s="3">
        <v>329671</v>
      </c>
      <c r="K26" s="3">
        <v>397326.33</v>
      </c>
      <c r="M26" t="s">
        <v>99</v>
      </c>
      <c r="N26" s="3">
        <v>477654.12</v>
      </c>
      <c r="O26" s="3">
        <v>482287.88400000002</v>
      </c>
      <c r="Q26" t="s">
        <v>99</v>
      </c>
      <c r="R26" s="3">
        <v>920123.34</v>
      </c>
      <c r="S26" s="3">
        <v>817016.04799999995</v>
      </c>
      <c r="U26" t="s">
        <v>99</v>
      </c>
      <c r="V26" s="3">
        <v>412578</v>
      </c>
      <c r="W26" s="3">
        <v>452093.84</v>
      </c>
      <c r="Y26" t="s">
        <v>99</v>
      </c>
      <c r="Z26" s="3">
        <v>456265.41</v>
      </c>
      <c r="AA26" s="3">
        <v>473217.51699999999</v>
      </c>
      <c r="AC26" t="s">
        <v>99</v>
      </c>
      <c r="AD26" s="3">
        <v>699113</v>
      </c>
      <c r="AE26" s="3">
        <v>674270.03</v>
      </c>
      <c r="AG26" t="s">
        <v>99</v>
      </c>
      <c r="AH26" s="3">
        <v>786355</v>
      </c>
      <c r="AI26" s="3">
        <v>763742.06</v>
      </c>
      <c r="AK26" t="s">
        <v>99</v>
      </c>
      <c r="AL26" s="3">
        <v>227549.36</v>
      </c>
      <c r="AM26" s="3">
        <v>283860.43199999997</v>
      </c>
      <c r="AO26" t="s">
        <v>99</v>
      </c>
      <c r="AP26" s="3">
        <v>0</v>
      </c>
      <c r="AQ26" s="3">
        <v>53085.05</v>
      </c>
      <c r="AS26" t="s">
        <v>99</v>
      </c>
      <c r="AT26" s="3">
        <v>1253710</v>
      </c>
      <c r="AU26" s="3">
        <v>1041892.68</v>
      </c>
      <c r="BI26" t="s">
        <v>99</v>
      </c>
      <c r="BJ26">
        <v>6257586.71</v>
      </c>
      <c r="BK26">
        <v>6236040.6869999999</v>
      </c>
    </row>
    <row r="27" spans="1:63" x14ac:dyDescent="0.25">
      <c r="A27" t="s">
        <v>100</v>
      </c>
      <c r="B27" s="3">
        <v>556919.48</v>
      </c>
      <c r="C27" s="3">
        <v>578710.68599999999</v>
      </c>
      <c r="E27" t="s">
        <v>100</v>
      </c>
      <c r="F27" s="3">
        <v>137648</v>
      </c>
      <c r="G27" s="3">
        <v>218538.13</v>
      </c>
      <c r="I27" t="s">
        <v>100</v>
      </c>
      <c r="J27" s="3">
        <v>329671</v>
      </c>
      <c r="K27" s="3">
        <v>397326.33</v>
      </c>
      <c r="M27" t="s">
        <v>100</v>
      </c>
      <c r="N27" s="3">
        <v>477654.12</v>
      </c>
      <c r="O27" s="3">
        <v>482287.88400000002</v>
      </c>
      <c r="Q27" t="s">
        <v>100</v>
      </c>
      <c r="R27" s="3">
        <v>920123.34</v>
      </c>
      <c r="S27" s="3">
        <v>817016.04799999995</v>
      </c>
      <c r="U27" t="s">
        <v>100</v>
      </c>
      <c r="V27" s="3">
        <v>412578</v>
      </c>
      <c r="W27" s="3">
        <v>452093.84</v>
      </c>
      <c r="Y27" t="s">
        <v>100</v>
      </c>
      <c r="Z27" s="3">
        <v>456265.41</v>
      </c>
      <c r="AA27" s="3">
        <v>473217.51699999999</v>
      </c>
      <c r="AC27" t="s">
        <v>100</v>
      </c>
      <c r="AD27" s="3">
        <v>699113</v>
      </c>
      <c r="AE27" s="3">
        <v>674270.03</v>
      </c>
      <c r="AG27" t="s">
        <v>100</v>
      </c>
      <c r="AH27" s="3">
        <v>786355</v>
      </c>
      <c r="AI27" s="3">
        <v>763742.06</v>
      </c>
      <c r="AK27" t="s">
        <v>100</v>
      </c>
      <c r="AL27" s="3">
        <v>227549.36</v>
      </c>
      <c r="AM27" s="3">
        <v>283860.43199999997</v>
      </c>
      <c r="AO27" t="s">
        <v>100</v>
      </c>
      <c r="AP27" s="3">
        <v>0</v>
      </c>
      <c r="AQ27" s="3">
        <v>53085.05</v>
      </c>
      <c r="AS27" t="s">
        <v>100</v>
      </c>
      <c r="AT27" s="3">
        <v>1253710</v>
      </c>
      <c r="AU27" s="3">
        <v>1041892.68</v>
      </c>
      <c r="BI27" t="s">
        <v>100</v>
      </c>
      <c r="BJ27">
        <v>6257586.71</v>
      </c>
      <c r="BK27">
        <v>6236040.6869999999</v>
      </c>
    </row>
    <row r="28" spans="1:63" x14ac:dyDescent="0.25">
      <c r="A28" t="s">
        <v>101</v>
      </c>
      <c r="B28" s="3">
        <v>581944.48</v>
      </c>
      <c r="C28" s="3">
        <v>596396.40599999996</v>
      </c>
      <c r="E28" t="s">
        <v>101</v>
      </c>
      <c r="F28" s="3">
        <v>143438</v>
      </c>
      <c r="G28" s="3">
        <v>222759.35</v>
      </c>
      <c r="I28" t="s">
        <v>101</v>
      </c>
      <c r="J28" s="3">
        <v>343441</v>
      </c>
      <c r="K28" s="3">
        <v>407165.88</v>
      </c>
      <c r="M28" t="s">
        <v>101</v>
      </c>
      <c r="N28" s="3">
        <v>510250.52</v>
      </c>
      <c r="O28" s="3">
        <v>505273.58399999997</v>
      </c>
      <c r="Q28" t="s">
        <v>101</v>
      </c>
      <c r="R28" s="3">
        <v>956819.34</v>
      </c>
      <c r="S28" s="3">
        <v>842871.46799999999</v>
      </c>
      <c r="U28" t="s">
        <v>101</v>
      </c>
      <c r="V28" s="3">
        <v>418538</v>
      </c>
      <c r="W28" s="3">
        <v>456434.06</v>
      </c>
      <c r="Y28" t="s">
        <v>101</v>
      </c>
      <c r="Z28" s="3">
        <v>514643.41</v>
      </c>
      <c r="AA28" s="3">
        <v>515068.93699999998</v>
      </c>
      <c r="AC28" t="s">
        <v>101</v>
      </c>
      <c r="AD28" s="3">
        <v>735649</v>
      </c>
      <c r="AE28" s="3">
        <v>700126.73</v>
      </c>
      <c r="AG28" t="s">
        <v>101</v>
      </c>
      <c r="AH28" s="3">
        <v>842791</v>
      </c>
      <c r="AI28" s="3">
        <v>803689.76</v>
      </c>
      <c r="AK28" t="s">
        <v>101</v>
      </c>
      <c r="AL28" s="3">
        <v>242789.36</v>
      </c>
      <c r="AM28" s="3">
        <v>294696.652</v>
      </c>
      <c r="AO28" t="s">
        <v>101</v>
      </c>
      <c r="AP28" s="3">
        <v>0</v>
      </c>
      <c r="AQ28" s="3">
        <v>53085.05</v>
      </c>
      <c r="AS28" t="s">
        <v>101</v>
      </c>
      <c r="AT28" s="3">
        <v>1307754</v>
      </c>
      <c r="AU28" s="3">
        <v>1080349.69</v>
      </c>
      <c r="BI28" t="s">
        <v>101</v>
      </c>
      <c r="BJ28">
        <v>6598058.1100000003</v>
      </c>
      <c r="BK28">
        <v>6477917.5669999998</v>
      </c>
    </row>
    <row r="29" spans="1:63" x14ac:dyDescent="0.25">
      <c r="A29" t="s">
        <v>102</v>
      </c>
      <c r="B29" s="3">
        <v>628004.48</v>
      </c>
      <c r="C29" s="3">
        <v>628872.10600000003</v>
      </c>
      <c r="E29" t="s">
        <v>102</v>
      </c>
      <c r="F29" s="3">
        <v>147174</v>
      </c>
      <c r="G29" s="3">
        <v>225568.13</v>
      </c>
      <c r="I29" t="s">
        <v>102</v>
      </c>
      <c r="J29" s="3">
        <v>353177</v>
      </c>
      <c r="K29" s="3">
        <v>415158.93</v>
      </c>
      <c r="M29" t="s">
        <v>102</v>
      </c>
      <c r="N29" s="3">
        <v>533951.52</v>
      </c>
      <c r="O29" s="3">
        <v>523207.864</v>
      </c>
      <c r="Q29" t="s">
        <v>102</v>
      </c>
      <c r="R29" s="3">
        <v>991568.34</v>
      </c>
      <c r="S29" s="3">
        <v>868239.348</v>
      </c>
      <c r="U29" t="s">
        <v>102</v>
      </c>
      <c r="V29" s="3">
        <v>443231</v>
      </c>
      <c r="W29" s="3">
        <v>473912.74</v>
      </c>
      <c r="Y29" t="s">
        <v>102</v>
      </c>
      <c r="Z29" s="3">
        <v>552013.41</v>
      </c>
      <c r="AA29" s="3">
        <v>541421.51699999999</v>
      </c>
      <c r="AC29" t="s">
        <v>102</v>
      </c>
      <c r="AD29" s="3">
        <v>791289</v>
      </c>
      <c r="AE29" s="3">
        <v>739349.24</v>
      </c>
      <c r="AG29" t="s">
        <v>102</v>
      </c>
      <c r="AH29" s="3">
        <v>898604</v>
      </c>
      <c r="AI29" s="3">
        <v>843284.77</v>
      </c>
      <c r="AK29" t="s">
        <v>102</v>
      </c>
      <c r="AL29" s="3">
        <v>269406.36</v>
      </c>
      <c r="AM29" s="3">
        <v>313522.13199999998</v>
      </c>
      <c r="AO29" t="s">
        <v>102</v>
      </c>
      <c r="AP29" s="3">
        <v>0</v>
      </c>
      <c r="AQ29" s="3">
        <v>53085.05</v>
      </c>
      <c r="AS29" t="s">
        <v>102</v>
      </c>
      <c r="AT29" s="3">
        <v>1394054</v>
      </c>
      <c r="AU29" s="3">
        <v>1140953.27</v>
      </c>
      <c r="BI29" t="s">
        <v>102</v>
      </c>
      <c r="BJ29">
        <v>7002473.1100000003</v>
      </c>
      <c r="BK29">
        <v>6766575.0970000001</v>
      </c>
    </row>
    <row r="30" spans="1:63" x14ac:dyDescent="0.25">
      <c r="A30" t="s">
        <v>103</v>
      </c>
      <c r="B30" s="3">
        <v>647986.15</v>
      </c>
      <c r="C30" s="3">
        <v>655059.45499999996</v>
      </c>
      <c r="E30" t="s">
        <v>103</v>
      </c>
      <c r="F30" s="3">
        <v>169230</v>
      </c>
      <c r="G30" s="3">
        <v>253207.51</v>
      </c>
      <c r="I30" t="s">
        <v>103</v>
      </c>
      <c r="J30" s="3">
        <v>361527</v>
      </c>
      <c r="K30" s="3">
        <v>433204.11</v>
      </c>
      <c r="M30" t="s">
        <v>103</v>
      </c>
      <c r="N30" s="3">
        <v>538441.52</v>
      </c>
      <c r="O30" s="3">
        <v>538551.04399999999</v>
      </c>
      <c r="Q30" t="s">
        <v>103</v>
      </c>
      <c r="R30" s="3">
        <v>1039318.34</v>
      </c>
      <c r="S30" s="3">
        <v>913974.52800000005</v>
      </c>
      <c r="U30" t="s">
        <v>103</v>
      </c>
      <c r="V30" s="3">
        <v>473011</v>
      </c>
      <c r="W30" s="3">
        <v>507758.92</v>
      </c>
      <c r="Y30" t="s">
        <v>103</v>
      </c>
      <c r="Z30" s="3">
        <v>567183.41</v>
      </c>
      <c r="AA30" s="3">
        <v>564275.90700000001</v>
      </c>
      <c r="AC30" t="s">
        <v>103</v>
      </c>
      <c r="AD30" s="3">
        <v>838219</v>
      </c>
      <c r="AE30" s="3">
        <v>784370.31</v>
      </c>
      <c r="AG30" t="s">
        <v>103</v>
      </c>
      <c r="AH30" s="3">
        <v>924859</v>
      </c>
      <c r="AI30" s="3">
        <v>874279.34</v>
      </c>
      <c r="AK30" t="s">
        <v>103</v>
      </c>
      <c r="AL30" s="3">
        <v>292624.86</v>
      </c>
      <c r="AM30" s="3">
        <v>341975.26199999999</v>
      </c>
      <c r="AO30" t="s">
        <v>103</v>
      </c>
      <c r="AP30" s="3">
        <v>0</v>
      </c>
      <c r="AQ30" s="3">
        <v>65049.52</v>
      </c>
      <c r="AS30" t="s">
        <v>103</v>
      </c>
      <c r="AT30" s="3">
        <v>1456654</v>
      </c>
      <c r="AU30" s="3">
        <v>1186508.98</v>
      </c>
      <c r="BI30" t="s">
        <v>103</v>
      </c>
      <c r="BJ30">
        <v>7309054.2800000003</v>
      </c>
      <c r="BK30">
        <v>7118214.8859999999</v>
      </c>
    </row>
    <row r="31" spans="1:63" x14ac:dyDescent="0.25">
      <c r="A31" t="s">
        <v>104</v>
      </c>
      <c r="B31" s="3">
        <v>649636.15</v>
      </c>
      <c r="C31" s="3">
        <v>656331.09499999997</v>
      </c>
      <c r="E31" t="s">
        <v>104</v>
      </c>
      <c r="F31" s="3">
        <v>175340</v>
      </c>
      <c r="G31" s="3">
        <v>257651.15</v>
      </c>
      <c r="I31" t="s">
        <v>104</v>
      </c>
      <c r="J31" s="3">
        <v>381227</v>
      </c>
      <c r="K31" s="3">
        <v>447110.75</v>
      </c>
      <c r="M31" t="s">
        <v>104</v>
      </c>
      <c r="N31" s="3">
        <v>582035.31999999995</v>
      </c>
      <c r="O31" s="3">
        <v>569183.34400000004</v>
      </c>
      <c r="Q31" t="s">
        <v>104</v>
      </c>
      <c r="R31" s="3">
        <v>1058203.3400000001</v>
      </c>
      <c r="S31" s="3">
        <v>928310.66799999995</v>
      </c>
      <c r="U31" t="s">
        <v>104</v>
      </c>
      <c r="V31" s="3">
        <v>530191</v>
      </c>
      <c r="W31" s="3">
        <v>547901.56000000006</v>
      </c>
      <c r="Y31" t="s">
        <v>104</v>
      </c>
      <c r="Z31" s="3">
        <v>584228.41</v>
      </c>
      <c r="AA31" s="3">
        <v>576324.04700000002</v>
      </c>
      <c r="AC31" t="s">
        <v>104</v>
      </c>
      <c r="AD31" s="3">
        <v>885624</v>
      </c>
      <c r="AE31" s="3">
        <v>817684.45</v>
      </c>
      <c r="AG31" t="s">
        <v>104</v>
      </c>
      <c r="AH31" s="3">
        <v>950044</v>
      </c>
      <c r="AI31" s="3">
        <v>892225.48</v>
      </c>
      <c r="AK31" t="s">
        <v>104</v>
      </c>
      <c r="AL31" s="3">
        <v>307793.36</v>
      </c>
      <c r="AM31" s="3">
        <v>352709.85200000001</v>
      </c>
      <c r="AO31" t="s">
        <v>104</v>
      </c>
      <c r="AP31" s="3">
        <v>0</v>
      </c>
      <c r="AQ31" s="3">
        <v>65049.52</v>
      </c>
      <c r="AS31" t="s">
        <v>104</v>
      </c>
      <c r="AT31" s="3">
        <v>1499404</v>
      </c>
      <c r="AU31" s="3">
        <v>1216710.6200000001</v>
      </c>
      <c r="BI31" t="s">
        <v>104</v>
      </c>
      <c r="BJ31">
        <v>7603726.5800000001</v>
      </c>
      <c r="BK31">
        <v>7327192.5360000003</v>
      </c>
    </row>
    <row r="32" spans="1:63" x14ac:dyDescent="0.25">
      <c r="A32" t="s">
        <v>105</v>
      </c>
      <c r="B32" s="3">
        <v>649636.15</v>
      </c>
      <c r="C32" s="3">
        <v>656331.09499999997</v>
      </c>
      <c r="E32" t="s">
        <v>105</v>
      </c>
      <c r="F32" s="3">
        <v>175340</v>
      </c>
      <c r="G32" s="3">
        <v>257651.15</v>
      </c>
      <c r="I32" t="s">
        <v>105</v>
      </c>
      <c r="J32" s="3">
        <v>381227</v>
      </c>
      <c r="K32" s="3">
        <v>447110.75</v>
      </c>
      <c r="M32" t="s">
        <v>105</v>
      </c>
      <c r="N32" s="3">
        <v>582035.31999999995</v>
      </c>
      <c r="O32" s="3">
        <v>569183.34400000004</v>
      </c>
      <c r="Q32" t="s">
        <v>105</v>
      </c>
      <c r="R32" s="3">
        <v>1063843.3400000001</v>
      </c>
      <c r="S32" s="3">
        <v>932458.66799999995</v>
      </c>
      <c r="U32" t="s">
        <v>105</v>
      </c>
      <c r="V32" s="3">
        <v>530191</v>
      </c>
      <c r="W32" s="3">
        <v>547901.56000000006</v>
      </c>
      <c r="Y32" t="s">
        <v>105</v>
      </c>
      <c r="Z32" s="3">
        <v>584228.41</v>
      </c>
      <c r="AA32" s="3">
        <v>576324.04700000002</v>
      </c>
      <c r="AC32" t="s">
        <v>105</v>
      </c>
      <c r="AD32" s="3">
        <v>885624</v>
      </c>
      <c r="AE32" s="3">
        <v>817684.45</v>
      </c>
      <c r="AG32" t="s">
        <v>105</v>
      </c>
      <c r="AH32" s="3">
        <v>950044</v>
      </c>
      <c r="AI32" s="3">
        <v>892225.48</v>
      </c>
      <c r="AK32" t="s">
        <v>105</v>
      </c>
      <c r="AL32" s="3">
        <v>307793.36</v>
      </c>
      <c r="AM32" s="3">
        <v>352709.85200000001</v>
      </c>
      <c r="AO32" t="s">
        <v>105</v>
      </c>
      <c r="AP32" s="3">
        <v>0</v>
      </c>
      <c r="AQ32" s="3">
        <v>65049.52</v>
      </c>
      <c r="AS32" t="s">
        <v>105</v>
      </c>
      <c r="AT32" s="3">
        <v>1558264</v>
      </c>
      <c r="AU32" s="3">
        <v>1259162.6200000001</v>
      </c>
      <c r="BI32" t="s">
        <v>105</v>
      </c>
      <c r="BJ32">
        <v>7668226.5800000001</v>
      </c>
      <c r="BK32">
        <v>7373792.5360000003</v>
      </c>
    </row>
    <row r="33" spans="1:63" x14ac:dyDescent="0.25">
      <c r="A33" t="s">
        <v>106</v>
      </c>
      <c r="B33" s="3">
        <v>661895.06000000006</v>
      </c>
      <c r="C33" s="3">
        <v>706816.12199999997</v>
      </c>
      <c r="E33" t="s">
        <v>106</v>
      </c>
      <c r="F33" s="3">
        <v>182005</v>
      </c>
      <c r="G33" s="3">
        <v>284935.13</v>
      </c>
      <c r="I33" t="s">
        <v>106</v>
      </c>
      <c r="J33" s="3">
        <v>395877</v>
      </c>
      <c r="K33" s="3">
        <v>490776.05</v>
      </c>
      <c r="M33" t="s">
        <v>106</v>
      </c>
      <c r="N33" s="3">
        <v>605615.31999999995</v>
      </c>
      <c r="O33" s="3">
        <v>623407.27399999998</v>
      </c>
      <c r="Q33" t="s">
        <v>106</v>
      </c>
      <c r="R33" s="3">
        <v>1073918.3400000001</v>
      </c>
      <c r="S33" s="3">
        <v>991115.598</v>
      </c>
      <c r="U33" t="s">
        <v>106</v>
      </c>
      <c r="V33" s="3">
        <v>551771</v>
      </c>
      <c r="W33" s="3">
        <v>600806.73</v>
      </c>
      <c r="Y33" t="s">
        <v>106</v>
      </c>
      <c r="Z33" s="3">
        <v>601798.41</v>
      </c>
      <c r="AA33" s="3">
        <v>620623.527</v>
      </c>
      <c r="AC33" t="s">
        <v>106</v>
      </c>
      <c r="AD33" s="3">
        <v>913670</v>
      </c>
      <c r="AE33" s="3">
        <v>874915.94</v>
      </c>
      <c r="AG33" t="s">
        <v>106</v>
      </c>
      <c r="AH33" s="3">
        <v>979174</v>
      </c>
      <c r="AI33" s="3">
        <v>954267.94</v>
      </c>
      <c r="AK33" t="s">
        <v>106</v>
      </c>
      <c r="AL33" s="3">
        <v>312645.36</v>
      </c>
      <c r="AM33" s="3">
        <v>375704.12199999997</v>
      </c>
      <c r="AO33" t="s">
        <v>106</v>
      </c>
      <c r="AP33" s="3">
        <v>0</v>
      </c>
      <c r="AQ33" s="3">
        <v>65049.52</v>
      </c>
      <c r="AS33" t="s">
        <v>106</v>
      </c>
      <c r="AT33" s="3">
        <v>1574064</v>
      </c>
      <c r="AU33" s="3">
        <v>1339736.45</v>
      </c>
      <c r="BI33" t="s">
        <v>106</v>
      </c>
      <c r="BJ33">
        <v>7852433.4900000002</v>
      </c>
      <c r="BK33">
        <v>7928154.4029999999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Resultados</vt:lpstr>
      <vt:lpstr>Data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RESULTADOS</dc:title>
  <dc:subject/>
  <dc:creator>Intranet</dc:creator>
  <cp:keywords/>
  <dc:description/>
  <cp:lastModifiedBy>Usuario de Windows</cp:lastModifiedBy>
  <dcterms:created xsi:type="dcterms:W3CDTF">2019-01-09T02:31:50Z</dcterms:created>
  <dcterms:modified xsi:type="dcterms:W3CDTF">2019-01-09T02:49:29Z</dcterms:modified>
  <cp:category/>
</cp:coreProperties>
</file>